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Zakázky - aktuální\Z18-016 Domov důchodců - přístavba (Plus)\Z18-016-01 Úprava původní kuchyně VZT (Nikl)\Z18-016-01 DPS DIGITAL\D1.4 a Zdravotechnika\"/>
    </mc:Choice>
  </mc:AlternateContent>
  <bookViews>
    <workbookView xWindow="0" yWindow="0" windowWidth="28800" windowHeight="141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Položky!$A$1:$G$120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119" i="3"/>
  <c r="BD119" i="3"/>
  <c r="BD120" i="3" s="1"/>
  <c r="H15" i="2" s="1"/>
  <c r="BC119" i="3"/>
  <c r="BB119" i="3"/>
  <c r="G119" i="3"/>
  <c r="G120" i="3" s="1"/>
  <c r="G15" i="2"/>
  <c r="F15" i="2"/>
  <c r="B15" i="2"/>
  <c r="A15" i="2"/>
  <c r="BE120" i="3"/>
  <c r="I15" i="2" s="1"/>
  <c r="BC120" i="3"/>
  <c r="BB120" i="3"/>
  <c r="C120" i="3"/>
  <c r="BE116" i="3"/>
  <c r="BD116" i="3"/>
  <c r="BD117" i="3" s="1"/>
  <c r="H14" i="2" s="1"/>
  <c r="BC116" i="3"/>
  <c r="BB116" i="3"/>
  <c r="BB117" i="3" s="1"/>
  <c r="F14" i="2" s="1"/>
  <c r="G116" i="3"/>
  <c r="G117" i="3" s="1"/>
  <c r="B14" i="2"/>
  <c r="A14" i="2"/>
  <c r="BE117" i="3"/>
  <c r="I14" i="2" s="1"/>
  <c r="BC117" i="3"/>
  <c r="G14" i="2" s="1"/>
  <c r="C117" i="3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E111" i="3"/>
  <c r="BD111" i="3"/>
  <c r="BD114" i="3" s="1"/>
  <c r="H13" i="2" s="1"/>
  <c r="BC111" i="3"/>
  <c r="BB111" i="3"/>
  <c r="BB114" i="3" s="1"/>
  <c r="F13" i="2" s="1"/>
  <c r="G111" i="3"/>
  <c r="G114" i="3" s="1"/>
  <c r="B13" i="2"/>
  <c r="A13" i="2"/>
  <c r="BE114" i="3"/>
  <c r="I13" i="2" s="1"/>
  <c r="BC114" i="3"/>
  <c r="G13" i="2" s="1"/>
  <c r="C114" i="3"/>
  <c r="BE108" i="3"/>
  <c r="BD108" i="3"/>
  <c r="BC108" i="3"/>
  <c r="BA108" i="3"/>
  <c r="G108" i="3"/>
  <c r="BB108" i="3" s="1"/>
  <c r="BE107" i="3"/>
  <c r="BD107" i="3"/>
  <c r="BC107" i="3"/>
  <c r="BB107" i="3"/>
  <c r="BA107" i="3"/>
  <c r="G107" i="3"/>
  <c r="BE106" i="3"/>
  <c r="BD106" i="3"/>
  <c r="BC106" i="3"/>
  <c r="BA106" i="3"/>
  <c r="G106" i="3"/>
  <c r="BB106" i="3" s="1"/>
  <c r="BE105" i="3"/>
  <c r="BD105" i="3"/>
  <c r="BC105" i="3"/>
  <c r="BB105" i="3"/>
  <c r="BA105" i="3"/>
  <c r="G105" i="3"/>
  <c r="BE104" i="3"/>
  <c r="BD104" i="3"/>
  <c r="BC104" i="3"/>
  <c r="BA104" i="3"/>
  <c r="G104" i="3"/>
  <c r="BB104" i="3" s="1"/>
  <c r="BE103" i="3"/>
  <c r="BD103" i="3"/>
  <c r="BD109" i="3" s="1"/>
  <c r="H12" i="2" s="1"/>
  <c r="BC103" i="3"/>
  <c r="BB103" i="3"/>
  <c r="BB109" i="3" s="1"/>
  <c r="F12" i="2" s="1"/>
  <c r="BA103" i="3"/>
  <c r="G103" i="3"/>
  <c r="G109" i="3" s="1"/>
  <c r="B12" i="2"/>
  <c r="A12" i="2"/>
  <c r="BE109" i="3"/>
  <c r="I12" i="2" s="1"/>
  <c r="BC109" i="3"/>
  <c r="G12" i="2" s="1"/>
  <c r="BA109" i="3"/>
  <c r="E12" i="2" s="1"/>
  <c r="C109" i="3"/>
  <c r="BE100" i="3"/>
  <c r="BD100" i="3"/>
  <c r="BC100" i="3"/>
  <c r="BB100" i="3"/>
  <c r="BA100" i="3"/>
  <c r="G100" i="3"/>
  <c r="BE99" i="3"/>
  <c r="BD99" i="3"/>
  <c r="BC99" i="3"/>
  <c r="BA99" i="3"/>
  <c r="G99" i="3"/>
  <c r="BB99" i="3" s="1"/>
  <c r="BE98" i="3"/>
  <c r="BD98" i="3"/>
  <c r="BC98" i="3"/>
  <c r="BB98" i="3"/>
  <c r="BA98" i="3"/>
  <c r="G98" i="3"/>
  <c r="BE97" i="3"/>
  <c r="BD97" i="3"/>
  <c r="BC97" i="3"/>
  <c r="BA97" i="3"/>
  <c r="G97" i="3"/>
  <c r="BB97" i="3" s="1"/>
  <c r="BE96" i="3"/>
  <c r="BD96" i="3"/>
  <c r="BC96" i="3"/>
  <c r="BB96" i="3"/>
  <c r="BA96" i="3"/>
  <c r="G96" i="3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C93" i="3"/>
  <c r="BA93" i="3"/>
  <c r="G93" i="3"/>
  <c r="BB93" i="3" s="1"/>
  <c r="BE92" i="3"/>
  <c r="BD92" i="3"/>
  <c r="BC92" i="3"/>
  <c r="BB92" i="3"/>
  <c r="BA92" i="3"/>
  <c r="G92" i="3"/>
  <c r="BE91" i="3"/>
  <c r="BD91" i="3"/>
  <c r="BC91" i="3"/>
  <c r="BA91" i="3"/>
  <c r="G91" i="3"/>
  <c r="BB91" i="3" s="1"/>
  <c r="BE90" i="3"/>
  <c r="BD90" i="3"/>
  <c r="BC90" i="3"/>
  <c r="BB90" i="3"/>
  <c r="BA90" i="3"/>
  <c r="G90" i="3"/>
  <c r="BE89" i="3"/>
  <c r="BD89" i="3"/>
  <c r="BC89" i="3"/>
  <c r="BA89" i="3"/>
  <c r="G89" i="3"/>
  <c r="BB89" i="3" s="1"/>
  <c r="BE88" i="3"/>
  <c r="BD88" i="3"/>
  <c r="BC88" i="3"/>
  <c r="BB88" i="3"/>
  <c r="BA88" i="3"/>
  <c r="G88" i="3"/>
  <c r="BE87" i="3"/>
  <c r="BD87" i="3"/>
  <c r="BC87" i="3"/>
  <c r="BA87" i="3"/>
  <c r="G87" i="3"/>
  <c r="BB87" i="3" s="1"/>
  <c r="BE86" i="3"/>
  <c r="BD86" i="3"/>
  <c r="BC86" i="3"/>
  <c r="BB86" i="3"/>
  <c r="BA86" i="3"/>
  <c r="G86" i="3"/>
  <c r="BE85" i="3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B82" i="3"/>
  <c r="BA82" i="3"/>
  <c r="G82" i="3"/>
  <c r="BE81" i="3"/>
  <c r="BD81" i="3"/>
  <c r="BC81" i="3"/>
  <c r="BA81" i="3"/>
  <c r="G81" i="3"/>
  <c r="BB81" i="3" s="1"/>
  <c r="BE80" i="3"/>
  <c r="BD80" i="3"/>
  <c r="BC80" i="3"/>
  <c r="BB80" i="3"/>
  <c r="BA80" i="3"/>
  <c r="G80" i="3"/>
  <c r="BE79" i="3"/>
  <c r="BD79" i="3"/>
  <c r="BC79" i="3"/>
  <c r="BA79" i="3"/>
  <c r="G79" i="3"/>
  <c r="BB79" i="3" s="1"/>
  <c r="BE78" i="3"/>
  <c r="BD78" i="3"/>
  <c r="BC78" i="3"/>
  <c r="BB78" i="3"/>
  <c r="BA78" i="3"/>
  <c r="G78" i="3"/>
  <c r="BE77" i="3"/>
  <c r="BD77" i="3"/>
  <c r="BC77" i="3"/>
  <c r="BA77" i="3"/>
  <c r="G77" i="3"/>
  <c r="BB77" i="3" s="1"/>
  <c r="BE76" i="3"/>
  <c r="BD76" i="3"/>
  <c r="BC76" i="3"/>
  <c r="BB76" i="3"/>
  <c r="BA76" i="3"/>
  <c r="G76" i="3"/>
  <c r="BE75" i="3"/>
  <c r="BD75" i="3"/>
  <c r="BC75" i="3"/>
  <c r="BA75" i="3"/>
  <c r="G75" i="3"/>
  <c r="BB75" i="3" s="1"/>
  <c r="BE74" i="3"/>
  <c r="BD74" i="3"/>
  <c r="BC74" i="3"/>
  <c r="BB74" i="3"/>
  <c r="BA74" i="3"/>
  <c r="G74" i="3"/>
  <c r="BE73" i="3"/>
  <c r="BD73" i="3"/>
  <c r="BC73" i="3"/>
  <c r="BA73" i="3"/>
  <c r="G73" i="3"/>
  <c r="BB73" i="3" s="1"/>
  <c r="BE72" i="3"/>
  <c r="BD72" i="3"/>
  <c r="BC72" i="3"/>
  <c r="BB72" i="3"/>
  <c r="BA72" i="3"/>
  <c r="G72" i="3"/>
  <c r="BE71" i="3"/>
  <c r="BD71" i="3"/>
  <c r="BC71" i="3"/>
  <c r="BA71" i="3"/>
  <c r="G71" i="3"/>
  <c r="BB71" i="3" s="1"/>
  <c r="BE70" i="3"/>
  <c r="BD70" i="3"/>
  <c r="BC70" i="3"/>
  <c r="BB70" i="3"/>
  <c r="BA70" i="3"/>
  <c r="G70" i="3"/>
  <c r="BE69" i="3"/>
  <c r="BD69" i="3"/>
  <c r="BC69" i="3"/>
  <c r="BA69" i="3"/>
  <c r="G69" i="3"/>
  <c r="BB69" i="3" s="1"/>
  <c r="BE68" i="3"/>
  <c r="BD68" i="3"/>
  <c r="BC68" i="3"/>
  <c r="BB68" i="3"/>
  <c r="BA68" i="3"/>
  <c r="G68" i="3"/>
  <c r="BE67" i="3"/>
  <c r="BD67" i="3"/>
  <c r="BD101" i="3" s="1"/>
  <c r="H11" i="2" s="1"/>
  <c r="BC67" i="3"/>
  <c r="BA67" i="3"/>
  <c r="G67" i="3"/>
  <c r="G101" i="3" s="1"/>
  <c r="B11" i="2"/>
  <c r="A11" i="2"/>
  <c r="BE101" i="3"/>
  <c r="I11" i="2" s="1"/>
  <c r="BC101" i="3"/>
  <c r="G11" i="2" s="1"/>
  <c r="BA101" i="3"/>
  <c r="E11" i="2" s="1"/>
  <c r="C101" i="3"/>
  <c r="BE64" i="3"/>
  <c r="BD64" i="3"/>
  <c r="BC64" i="3"/>
  <c r="BA64" i="3"/>
  <c r="G64" i="3"/>
  <c r="BB64" i="3" s="1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54" i="3"/>
  <c r="BD54" i="3"/>
  <c r="BC54" i="3"/>
  <c r="BA54" i="3"/>
  <c r="G54" i="3"/>
  <c r="BB54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E49" i="3"/>
  <c r="BD49" i="3"/>
  <c r="BC49" i="3"/>
  <c r="BA49" i="3"/>
  <c r="G49" i="3"/>
  <c r="BB49" i="3" s="1"/>
  <c r="BE48" i="3"/>
  <c r="BD48" i="3"/>
  <c r="BC48" i="3"/>
  <c r="BB48" i="3"/>
  <c r="BA48" i="3"/>
  <c r="G48" i="3"/>
  <c r="BE47" i="3"/>
  <c r="BD47" i="3"/>
  <c r="BC47" i="3"/>
  <c r="BA47" i="3"/>
  <c r="G47" i="3"/>
  <c r="BB47" i="3" s="1"/>
  <c r="BE46" i="3"/>
  <c r="BD46" i="3"/>
  <c r="BC46" i="3"/>
  <c r="BB46" i="3"/>
  <c r="BA46" i="3"/>
  <c r="G46" i="3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B42" i="3"/>
  <c r="BA42" i="3"/>
  <c r="G42" i="3"/>
  <c r="BE41" i="3"/>
  <c r="BD41" i="3"/>
  <c r="BC41" i="3"/>
  <c r="BA41" i="3"/>
  <c r="G41" i="3"/>
  <c r="BB41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D65" i="3" s="1"/>
  <c r="H10" i="2" s="1"/>
  <c r="BC34" i="3"/>
  <c r="BB34" i="3"/>
  <c r="BA34" i="3"/>
  <c r="G34" i="3"/>
  <c r="G65" i="3" s="1"/>
  <c r="B10" i="2"/>
  <c r="A10" i="2"/>
  <c r="BE65" i="3"/>
  <c r="I10" i="2" s="1"/>
  <c r="BC65" i="3"/>
  <c r="G10" i="2" s="1"/>
  <c r="BA65" i="3"/>
  <c r="E10" i="2" s="1"/>
  <c r="C65" i="3"/>
  <c r="BE31" i="3"/>
  <c r="BD31" i="3"/>
  <c r="BC31" i="3"/>
  <c r="BB31" i="3"/>
  <c r="BA31" i="3"/>
  <c r="G31" i="3"/>
  <c r="BE30" i="3"/>
  <c r="BD30" i="3"/>
  <c r="BC30" i="3"/>
  <c r="BA30" i="3"/>
  <c r="G30" i="3"/>
  <c r="BB30" i="3" s="1"/>
  <c r="BE29" i="3"/>
  <c r="BD29" i="3"/>
  <c r="BC29" i="3"/>
  <c r="BB29" i="3"/>
  <c r="BA29" i="3"/>
  <c r="G29" i="3"/>
  <c r="BE28" i="3"/>
  <c r="BD28" i="3"/>
  <c r="BC28" i="3"/>
  <c r="BA28" i="3"/>
  <c r="G28" i="3"/>
  <c r="BB28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D32" i="3" s="1"/>
  <c r="H9" i="2" s="1"/>
  <c r="BC20" i="3"/>
  <c r="BB20" i="3"/>
  <c r="BB32" i="3" s="1"/>
  <c r="F9" i="2" s="1"/>
  <c r="BA20" i="3"/>
  <c r="G20" i="3"/>
  <c r="G32" i="3" s="1"/>
  <c r="B9" i="2"/>
  <c r="A9" i="2"/>
  <c r="BE32" i="3"/>
  <c r="I9" i="2" s="1"/>
  <c r="BC32" i="3"/>
  <c r="G9" i="2" s="1"/>
  <c r="BA32" i="3"/>
  <c r="E9" i="2" s="1"/>
  <c r="C32" i="3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D18" i="3" s="1"/>
  <c r="H8" i="2" s="1"/>
  <c r="BC11" i="3"/>
  <c r="BB11" i="3"/>
  <c r="BB18" i="3" s="1"/>
  <c r="F8" i="2" s="1"/>
  <c r="G11" i="3"/>
  <c r="BA11" i="3" s="1"/>
  <c r="B8" i="2"/>
  <c r="A8" i="2"/>
  <c r="BE18" i="3"/>
  <c r="I8" i="2" s="1"/>
  <c r="BC18" i="3"/>
  <c r="G8" i="2" s="1"/>
  <c r="C18" i="3"/>
  <c r="BE8" i="3"/>
  <c r="BD8" i="3"/>
  <c r="BD9" i="3" s="1"/>
  <c r="H7" i="2" s="1"/>
  <c r="BC8" i="3"/>
  <c r="BB8" i="3"/>
  <c r="BB9" i="3" s="1"/>
  <c r="F7" i="2" s="1"/>
  <c r="G8" i="3"/>
  <c r="BA8" i="3" s="1"/>
  <c r="BA9" i="3" s="1"/>
  <c r="E7" i="2" s="1"/>
  <c r="B7" i="2"/>
  <c r="A7" i="2"/>
  <c r="BE9" i="3"/>
  <c r="I7" i="2" s="1"/>
  <c r="I16" i="2" s="1"/>
  <c r="C20" i="1" s="1"/>
  <c r="BC9" i="3"/>
  <c r="G7" i="2" s="1"/>
  <c r="C9" i="3"/>
  <c r="C4" i="3"/>
  <c r="F3" i="3"/>
  <c r="C3" i="3"/>
  <c r="C2" i="2"/>
  <c r="C1" i="2"/>
  <c r="F33" i="1"/>
  <c r="F31" i="1"/>
  <c r="F34" i="1" s="1"/>
  <c r="G8" i="1"/>
  <c r="BA18" i="3" l="1"/>
  <c r="E8" i="2" s="1"/>
  <c r="H16" i="2"/>
  <c r="C15" i="1" s="1"/>
  <c r="G16" i="2"/>
  <c r="C14" i="1" s="1"/>
  <c r="BB65" i="3"/>
  <c r="F10" i="2" s="1"/>
  <c r="G9" i="3"/>
  <c r="G18" i="3"/>
  <c r="BA111" i="3"/>
  <c r="BA114" i="3" s="1"/>
  <c r="E13" i="2" s="1"/>
  <c r="E16" i="2" s="1"/>
  <c r="BA116" i="3"/>
  <c r="BA117" i="3" s="1"/>
  <c r="E14" i="2" s="1"/>
  <c r="BA119" i="3"/>
  <c r="BA120" i="3" s="1"/>
  <c r="E15" i="2" s="1"/>
  <c r="BB67" i="3"/>
  <c r="BB101" i="3" s="1"/>
  <c r="F11" i="2" s="1"/>
  <c r="F16" i="2" s="1"/>
  <c r="C17" i="1" s="1"/>
  <c r="G23" i="2" l="1"/>
  <c r="I23" i="2" s="1"/>
  <c r="G16" i="1" s="1"/>
  <c r="G22" i="2"/>
  <c r="I22" i="2" s="1"/>
  <c r="G15" i="1" s="1"/>
  <c r="G21" i="2"/>
  <c r="I21" i="2" s="1"/>
  <c r="C16" i="1"/>
  <c r="C18" i="1" s="1"/>
  <c r="C21" i="1" s="1"/>
  <c r="H24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<sst xmlns="http://schemas.openxmlformats.org/spreadsheetml/2006/main" count="417" uniqueCount="286">
  <si>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</si>
  <si>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</si>
  <si>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</si>
  <si>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</si>
  <si>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</si>
  <si>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</si>
  <si>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</si>
  <si>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</si>
  <si>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</si>
  <si>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</si>
  <si>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</si>
  <si>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</si>
  <si>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</si>
  <si>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</si>
  <si>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</si>
  <si>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</si>
  <si>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</si>
  <si>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</si>
  <si>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</si>
  <si>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</si>
  <si>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</si>
  <si>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</si>
  <si>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</si>
  <si>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</si>
  <si>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</si>
  <si>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</si>
  <si>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</si>
  <si>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</si>
  <si>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</si>
  <si>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</si>
  <si>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</si>
  <si>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</si>
  <si>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</si>
  <si>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</si>
  <si>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</si>
  <si>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</si>
  <si>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</si>
  <si>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</si>
  <si>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</si>
  <si>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</si>
  <si>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</si>
  <si>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</si>
  <si>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</si>
  <si>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</si>
  <si>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</si>
  <si>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</si>
  <si>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</si>
  <si>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</si>
  <si>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</si>
  <si>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</si>
  <si>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</si>
  <si>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</si>
  <si>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</si>
  <si>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</si>
  <si>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</si>
  <si>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</si>
  <si>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</si>
  <si>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</si>
  <si>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</si>
  <si>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</si>
  <si>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</si>
  <si>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</si>
  <si>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</si>
  <si>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</si>
  <si>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</si>
  <si>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</si>
  <si>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</si>
  <si>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</si>
  <si>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</si>
  <si>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Z18-016-01 DOMOV SENIORŮ V BŘECLAVI</t>
  </si>
  <si>
    <t>D1.4.a - Zdravotechnika</t>
  </si>
  <si>
    <t>61</t>
  </si>
  <si>
    <t>Upravy povrchů vnitřní</t>
  </si>
  <si>
    <t>612 40-3399.RT2</t>
  </si>
  <si>
    <t>Hrubá výplň rýh ve stěnách maltou s použitím suché maltové směsi</t>
  </si>
  <si>
    <t>m2</t>
  </si>
  <si>
    <t>97</t>
  </si>
  <si>
    <t>Prorážení otvorů</t>
  </si>
  <si>
    <t>974 03-1142.R00</t>
  </si>
  <si>
    <t xml:space="preserve">Vysekání rýh ve zdi cihelné 7 x 7 cm </t>
  </si>
  <si>
    <t>m</t>
  </si>
  <si>
    <t>971 03-3231.R00</t>
  </si>
  <si>
    <t xml:space="preserve">Vybourání otv. zeď cihel. 0,0225 m2, tl. 15cm, MVC </t>
  </si>
  <si>
    <t>kus</t>
  </si>
  <si>
    <t>971 03-3241.R00</t>
  </si>
  <si>
    <t xml:space="preserve">Vybourání otv. zeď cihel. 0,0225 m2, tl. 30cm, MVC </t>
  </si>
  <si>
    <t>17</t>
  </si>
  <si>
    <t xml:space="preserve">Ostatní stavební práce </t>
  </si>
  <si>
    <t>soubor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</si>
  <si>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</si>
  <si>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</si>
  <si>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</si>
  <si>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</si>
  <si>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</si>
  <si>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99-0102.R00</t>
  </si>
  <si>
    <t xml:space="preserve">Poplatek za skládku suti - směs betonu a cihel </t>
  </si>
  <si>
    <t>721</t>
  </si>
  <si>
    <t>Vnitřní kanalizace</t>
  </si>
  <si>
    <t>721 17-6102.R00</t>
  </si>
  <si>
    <t xml:space="preserve">Potrubí HT, D 40 x 1,8 mm </t>
  </si>
  <si>
    <t>721 17-6103.R00</t>
  </si>
  <si>
    <t xml:space="preserve">Potrubí HT, D 50 x 1,8 mm </t>
  </si>
  <si>
    <t>721 17-6104.R00</t>
  </si>
  <si>
    <t xml:space="preserve">Potrubí HT, D 75 x 1,9 mm </t>
  </si>
  <si>
    <t>721 17-6105.R00</t>
  </si>
  <si>
    <t xml:space="preserve">Potrubí HT, D 110 x 2,7 mm </t>
  </si>
  <si>
    <t>721 17-6116.R00</t>
  </si>
  <si>
    <t xml:space="preserve">Potrubí HT, D 125 x 3,1 mm </t>
  </si>
  <si>
    <t>7</t>
  </si>
  <si>
    <t xml:space="preserve">Výpusť kondenzátu do potrubí d200 mm, D+M </t>
  </si>
  <si>
    <t>721-V1</t>
  </si>
  <si>
    <t>Odvětrání kanalizace s integr. PVC manžetou DN 110 výška 50 cm nad střechou</t>
  </si>
  <si>
    <t>vč. montáže 200,-</t>
  </si>
  <si>
    <t>15</t>
  </si>
  <si>
    <t xml:space="preserve">Montáž odvětrání kanalizace </t>
  </si>
  <si>
    <t>892 56-1111.R00</t>
  </si>
  <si>
    <t xml:space="preserve">Zkouška těsnosti kanalizace DN do 125, vodou </t>
  </si>
  <si>
    <t>998 72-1103.R00</t>
  </si>
  <si>
    <t xml:space="preserve">Přesun hmot pro vnitřní kanalizaci, výšky do 24 m </t>
  </si>
  <si>
    <t>998 72-1193.R00</t>
  </si>
  <si>
    <t xml:space="preserve">Příplatek zvětš. přesun, vnitřní kanaliz. do 500 m </t>
  </si>
  <si>
    <t>722</t>
  </si>
  <si>
    <t>Vnitřní vodovod</t>
  </si>
  <si>
    <t>722 17-2311.R00</t>
  </si>
  <si>
    <t xml:space="preserve">Potrubí z PPR, D 20x2,8 mm </t>
  </si>
  <si>
    <t>722 17-2312.R00</t>
  </si>
  <si>
    <t xml:space="preserve">Potrubí z PPR, D 25x3,5 mm </t>
  </si>
  <si>
    <t>722 17-2313.R00</t>
  </si>
  <si>
    <t xml:space="preserve">Potrubí z PPR, D 32x4,4 mm </t>
  </si>
  <si>
    <t>722 18-1241.RT7</t>
  </si>
  <si>
    <t>Izolace návleková z pěnového PE tl. stěny 6 mm vnitřní průměr 20 mm, modrý (studená voda)</t>
  </si>
  <si>
    <t>722 18-1241.RT9</t>
  </si>
  <si>
    <t>Izolace návleková z pěnového PE tl. stěny 6 mm vnitřní průměr 25 mm, modrý (studená voda)</t>
  </si>
  <si>
    <t>722 18-1241.RU2</t>
  </si>
  <si>
    <t>Izolace návleková z pěnového PE tl. stěny 6 mm vnitřní průměr 32 mm, modrý (studená voda)</t>
  </si>
  <si>
    <t>722 18-1241.RU1</t>
  </si>
  <si>
    <t>Izolace návleková z pěnového PE tl. stěny 6 mm vnitřní průměr 32 mm, bílý (požární voda)</t>
  </si>
  <si>
    <t>722 18-1243.RT7</t>
  </si>
  <si>
    <t>Izolace návleková z pěnového PE tl. stěny 20 mm vnitřní průměr 20 mm, červený (teplá voda)</t>
  </si>
  <si>
    <t>722 18-1244.RT9</t>
  </si>
  <si>
    <t>Izolace návleková z pěnového PE tl. stěny 25 mm vnitřní průměr 25 mm, červený (teplá voda)</t>
  </si>
  <si>
    <t>722 18-1244.RT7</t>
  </si>
  <si>
    <t>Izolace návleková z pěnového PE tl. stěny 20 mm vnitřní průměr 22 mm, šedý (cirkulační voda)</t>
  </si>
  <si>
    <t>722 18-2001.R00</t>
  </si>
  <si>
    <t xml:space="preserve">Montáž izolačních skruží na potrubí přímé DN 25 </t>
  </si>
  <si>
    <t>722 18-2004.R00</t>
  </si>
  <si>
    <t xml:space="preserve">Montáž izolačních skruží na potrubí přímé DN 40 </t>
  </si>
  <si>
    <t>22</t>
  </si>
  <si>
    <t xml:space="preserve">Uchycení potrubí </t>
  </si>
  <si>
    <t>722 23-6112.R00</t>
  </si>
  <si>
    <t xml:space="preserve">Kohout kulový,vnitřní-vnitřní z. PN 25, DN 15 </t>
  </si>
  <si>
    <t>722 23-6113.R00</t>
  </si>
  <si>
    <t xml:space="preserve">Kohout kulový,vnitřní-vnitřní z. PN 25, DN 20 </t>
  </si>
  <si>
    <t>722 23-6114.R00</t>
  </si>
  <si>
    <t xml:space="preserve">Kohout kulový,vnitřní-vnitřní z. PN 25, DN 25 </t>
  </si>
  <si>
    <t>722 22-4111.R00</t>
  </si>
  <si>
    <t xml:space="preserve">Kohouty plnicí a vypouštěcí DN 15 </t>
  </si>
  <si>
    <t>27</t>
  </si>
  <si>
    <t xml:space="preserve">Potrubní oddělovač DN 25, třída 2 </t>
  </si>
  <si>
    <t>722 3</t>
  </si>
  <si>
    <t xml:space="preserve">Rohový ventil 3/8" </t>
  </si>
  <si>
    <t>vč. montáže 50,-</t>
  </si>
  <si>
    <t>722 4</t>
  </si>
  <si>
    <t xml:space="preserve">Pancéřová hadice - nerez </t>
  </si>
  <si>
    <t>722 28-0109.R00</t>
  </si>
  <si>
    <t xml:space="preserve">Tlaková zkouška vodovodního potrubí DN 65 </t>
  </si>
  <si>
    <t>722 29-0234.R00</t>
  </si>
  <si>
    <t xml:space="preserve">Proplach a dezinfekce vodovod.potrubí DN 80 </t>
  </si>
  <si>
    <t>10</t>
  </si>
  <si>
    <t>Hydrant s tvarově stálou hadicí D19 s délkou hadice 20 m, včetně skříně</t>
  </si>
  <si>
    <t>722 25-9201.R00</t>
  </si>
  <si>
    <t xml:space="preserve">Montáž hydrantového systému </t>
  </si>
  <si>
    <t>722 23-9101.R00</t>
  </si>
  <si>
    <t xml:space="preserve">Montáž vodovodních armatur 2závity, G 1/2 </t>
  </si>
  <si>
    <t>722 23-9102.R00</t>
  </si>
  <si>
    <t xml:space="preserve">Montáž vodovodních armatur 2závity, G 3/4 </t>
  </si>
  <si>
    <t>722 23-9103.R00</t>
  </si>
  <si>
    <t xml:space="preserve">Montáž vodovodních armatur 2závity, G 1 </t>
  </si>
  <si>
    <t>24</t>
  </si>
  <si>
    <t xml:space="preserve">Připojení na stávající rozvody </t>
  </si>
  <si>
    <t>kpl</t>
  </si>
  <si>
    <t>998 72-2103.R00</t>
  </si>
  <si>
    <t xml:space="preserve">Přesun hmot pro vnitřní vodovod, výšky do 24 m </t>
  </si>
  <si>
    <t>998 72-2193.R00</t>
  </si>
  <si>
    <t xml:space="preserve">Příplatek zvětš. přesun, vnitřní vodovod do 500 m </t>
  </si>
  <si>
    <t>725</t>
  </si>
  <si>
    <t>Zařizovací předměty</t>
  </si>
  <si>
    <t>725 01-9103.R00</t>
  </si>
  <si>
    <t xml:space="preserve">Výlevka závěsná s plastovou mžížkou </t>
  </si>
  <si>
    <t>725 33-9101.R00</t>
  </si>
  <si>
    <t xml:space="preserve">Montáž výlevky, bez nádrže a armatur </t>
  </si>
  <si>
    <t>725 83-5113.RT0</t>
  </si>
  <si>
    <t>Baterie pro výlevku nástěnná ruční vč. příslušenství, základní</t>
  </si>
  <si>
    <t>11</t>
  </si>
  <si>
    <t>Nerezový sanitární dřez upřesnit v průběhu realizace</t>
  </si>
  <si>
    <t>725 31-9101.R00</t>
  </si>
  <si>
    <t xml:space="preserve">Montáž dřezů jednoduchých </t>
  </si>
  <si>
    <t>725 82-3114.R00</t>
  </si>
  <si>
    <t xml:space="preserve">Baterie dřezová stojánková ruční, bez otvír.odpadu </t>
  </si>
  <si>
    <t>725 86-0201.R00</t>
  </si>
  <si>
    <t xml:space="preserve">Sifon dřezový 6/4 '' </t>
  </si>
  <si>
    <t>Pisoár keramický závěsný včetně roháčku a ručního splachovače</t>
  </si>
  <si>
    <t>725 12-9201.R00</t>
  </si>
  <si>
    <t xml:space="preserve">Montáž pisoárového záchodku bez nádrže </t>
  </si>
  <si>
    <t>12</t>
  </si>
  <si>
    <t xml:space="preserve">Sifon pisoárový DN50 </t>
  </si>
  <si>
    <t>725 01-7153.R00</t>
  </si>
  <si>
    <t xml:space="preserve">Umyvadlo invalidní  35 x 35 cm, bílé </t>
  </si>
  <si>
    <t xml:space="preserve">Umyvadlo invalidní  55 x 50 cm, bílé </t>
  </si>
  <si>
    <t>725 21-9401.R00</t>
  </si>
  <si>
    <t xml:space="preserve">Montáž umyvadel na šrouby do zdiva </t>
  </si>
  <si>
    <t>725-V26</t>
  </si>
  <si>
    <t xml:space="preserve">Celochromový sifon umyvadlový 5/4 matka </t>
  </si>
  <si>
    <t>725-V28</t>
  </si>
  <si>
    <t xml:space="preserve">Uzavírací vtok Clic-Clac celochromový, průměr 5/4" </t>
  </si>
  <si>
    <t>725 82-3121.RT1</t>
  </si>
  <si>
    <t>Baterie umyvadlová stoján. ruční standardní</t>
  </si>
  <si>
    <t>Baterie umyvadlová stoján. ruční s prodlouženou pákou</t>
  </si>
  <si>
    <t>4</t>
  </si>
  <si>
    <t xml:space="preserve">Baterie pro sprchu směšovací, s příslušenstvím </t>
  </si>
  <si>
    <t>8</t>
  </si>
  <si>
    <t xml:space="preserve">Montáž baterie umyv., dřezové, výlevkové a sprch. </t>
  </si>
  <si>
    <t>725-V6</t>
  </si>
  <si>
    <t>Závěs. klozet s hlub. spl.keramický, 700 mm barva bílá</t>
  </si>
  <si>
    <t>725-V7</t>
  </si>
  <si>
    <t>Klozetové sedátko barva bílá</t>
  </si>
  <si>
    <t>Závěs. klozet s hlub. spl.keramický, 550 mm barva bílá</t>
  </si>
  <si>
    <t>725 11-9306.R00</t>
  </si>
  <si>
    <t xml:space="preserve">Montáž klozetu závěsného </t>
  </si>
  <si>
    <t>5</t>
  </si>
  <si>
    <t xml:space="preserve">Podlahová vpusť </t>
  </si>
  <si>
    <t>9</t>
  </si>
  <si>
    <t xml:space="preserve">Montáž vpusti </t>
  </si>
  <si>
    <t>20</t>
  </si>
  <si>
    <t xml:space="preserve">Sklopné sedátko 450x450 mm, D+M </t>
  </si>
  <si>
    <t>2</t>
  </si>
  <si>
    <t>Svislé madlo pevné, nerez, 600mm k umývadlům a pisoárům</t>
  </si>
  <si>
    <t>6</t>
  </si>
  <si>
    <t>Madlo tvaru L, nerez, š=600mm v=800mm, LEVÉ D+M</t>
  </si>
  <si>
    <t>13</t>
  </si>
  <si>
    <t>Madlo tvaru L, nerez, š=600mm v=800mm, PRAVÉ D+M</t>
  </si>
  <si>
    <t>14</t>
  </si>
  <si>
    <t>Sklopné madlo, nerez, L= 800 D+M</t>
  </si>
  <si>
    <t>23</t>
  </si>
  <si>
    <t>Zrcadlo kruhové d 600 mm - bezrámové bez fazety, se, D+M</t>
  </si>
  <si>
    <t>25</t>
  </si>
  <si>
    <t>Zrcadlo kruhové d 400 mm - bezrámové bez fazety, se, D+M</t>
  </si>
  <si>
    <t>998 72-5103.R00</t>
  </si>
  <si>
    <t xml:space="preserve">Přesun hmot pro zařizovací předměty, výšky do 24 m </t>
  </si>
  <si>
    <t>998 72-5193.R00</t>
  </si>
  <si>
    <t xml:space="preserve">Příplatek zvětš. přesun, zařiz. předměty do 500 m </t>
  </si>
  <si>
    <t>726</t>
  </si>
  <si>
    <t>Instalační prefabrikáty</t>
  </si>
  <si>
    <t>3</t>
  </si>
  <si>
    <t>Předstěn. modul, nastavitelný, h 112 cm, bezbariér do SDK,ovl. zepředu,pro uchycení madel,vč. montáže</t>
  </si>
  <si>
    <t>16</t>
  </si>
  <si>
    <t>Předstěn. modul, nastavitelný, h 112 cm, bezbariér do SDK,ovl. zepředu,vč. montáže</t>
  </si>
  <si>
    <t>726 1</t>
  </si>
  <si>
    <t>Ovládací tlačítko - dvojité, chrom vč. montáže</t>
  </si>
  <si>
    <t>18</t>
  </si>
  <si>
    <t xml:space="preserve">Předstěn. modul pro umyvadlo, vč. montáže </t>
  </si>
  <si>
    <t>26</t>
  </si>
  <si>
    <t xml:space="preserve">Předstěn. modul pro výlevku, vč. montáže </t>
  </si>
  <si>
    <t>28</t>
  </si>
  <si>
    <t xml:space="preserve">Předstěn. modul pro pisoár, vč. montáže </t>
  </si>
  <si>
    <t>725-D</t>
  </si>
  <si>
    <t>Zařizovací předměty - doplňky</t>
  </si>
  <si>
    <t>725-D1</t>
  </si>
  <si>
    <t xml:space="preserve">Držák toaletního papíru </t>
  </si>
  <si>
    <t>725-D2</t>
  </si>
  <si>
    <t xml:space="preserve">Závěsná WC souprava </t>
  </si>
  <si>
    <t>725-D8</t>
  </si>
  <si>
    <t xml:space="preserve">Dávkovač tekutého mýdla </t>
  </si>
  <si>
    <t>998</t>
  </si>
  <si>
    <t>Demontáže</t>
  </si>
  <si>
    <t>21</t>
  </si>
  <si>
    <t>Demontáž rozvodů vody a kanalizace, zařizovací předměty, vpusti a příslušenství</t>
  </si>
  <si>
    <t>999</t>
  </si>
  <si>
    <t>Požární utěsnění</t>
  </si>
  <si>
    <t>19</t>
  </si>
  <si>
    <t>Utěsnění prostupu plastovéh potrubí požárně dělící konstr.,D+M, min EI 60, do DN 50, včetně protokolu</t>
  </si>
  <si>
    <t>Doprava</t>
  </si>
  <si>
    <t>Kompletační činnost zhotovitele</t>
  </si>
  <si>
    <t>Provozní vlivy</t>
  </si>
  <si>
    <t>FaBa engineering, s.r.o., Břeclav</t>
  </si>
  <si>
    <t>Město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</si>
</sst>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285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284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Rekapitulace!A21</f>
        <v>Doprava</v>
      </c>
      <c r="E14" s="49"/>
      <c r="F14" s="50"/>
      <c r="G14" s="47">
        <f>Rekapitulace!I21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Rekapitulace!A22</f>
        <v>Kompletační činnost zhotovitele</v>
      </c>
      <c r="E15" s="51"/>
      <c r="F15" s="52"/>
      <c r="G15" s="47">
        <f>Rekapitulace!I22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Rekapitulace!A23</f>
        <v>Provozní vlivy</v>
      </c>
      <c r="E16" s="51"/>
      <c r="F16" s="52"/>
      <c r="G16" s="47">
        <f>Rekapitulace!I23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Z18-016-01 DOMOV SENIORŮ V BŘECLAVI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D1.4.a - Zdravotechnika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198" t="str">
        <f>Položky!B7</f>
        <v>61</v>
      </c>
      <c r="B7" s="99" t="str">
        <f>Položky!C7</f>
        <v>Upravy povrchů vnitřní</v>
      </c>
      <c r="C7" s="100"/>
      <c r="D7" s="101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9" s="11" customFormat="1" x14ac:dyDescent="0.2">
      <c r="A8" s="198" t="str">
        <f>Položky!B10</f>
        <v>97</v>
      </c>
      <c r="B8" s="99" t="str">
        <f>Položky!C10</f>
        <v>Prorážení otvorů</v>
      </c>
      <c r="C8" s="100"/>
      <c r="D8" s="101"/>
      <c r="E8" s="199">
        <f>Položky!BA18</f>
        <v>0</v>
      </c>
      <c r="F8" s="200">
        <f>Položky!BB18</f>
        <v>0</v>
      </c>
      <c r="G8" s="200">
        <f>Položky!BC18</f>
        <v>0</v>
      </c>
      <c r="H8" s="200">
        <f>Položky!BD18</f>
        <v>0</v>
      </c>
      <c r="I8" s="201">
        <f>Položky!BE18</f>
        <v>0</v>
      </c>
    </row>
    <row r="9" spans="1:9" s="11" customFormat="1" x14ac:dyDescent="0.2">
      <c r="A9" s="198" t="str">
        <f>Položky!B19</f>
        <v>721</v>
      </c>
      <c r="B9" s="99" t="str">
        <f>Položky!C19</f>
        <v>Vnitřní kanalizace</v>
      </c>
      <c r="C9" s="100"/>
      <c r="D9" s="101"/>
      <c r="E9" s="199">
        <f>Položky!BA32</f>
        <v>0</v>
      </c>
      <c r="F9" s="200">
        <f>Položky!BB32</f>
        <v>0</v>
      </c>
      <c r="G9" s="200">
        <f>Položky!BC32</f>
        <v>0</v>
      </c>
      <c r="H9" s="200">
        <f>Položky!BD32</f>
        <v>0</v>
      </c>
      <c r="I9" s="201">
        <f>Položky!BE32</f>
        <v>0</v>
      </c>
    </row>
    <row r="10" spans="1:9" s="11" customFormat="1" x14ac:dyDescent="0.2">
      <c r="A10" s="198" t="str">
        <f>Položky!B33</f>
        <v>722</v>
      </c>
      <c r="B10" s="99" t="str">
        <f>Položky!C33</f>
        <v>Vnitřní vodovod</v>
      </c>
      <c r="C10" s="100"/>
      <c r="D10" s="101"/>
      <c r="E10" s="199">
        <f>Položky!BA65</f>
        <v>0</v>
      </c>
      <c r="F10" s="200">
        <f>Položky!BB65</f>
        <v>0</v>
      </c>
      <c r="G10" s="200">
        <f>Položky!BC65</f>
        <v>0</v>
      </c>
      <c r="H10" s="200">
        <f>Položky!BD65</f>
        <v>0</v>
      </c>
      <c r="I10" s="201">
        <f>Položky!BE65</f>
        <v>0</v>
      </c>
    </row>
    <row r="11" spans="1:9" s="11" customFormat="1" x14ac:dyDescent="0.2">
      <c r="A11" s="198" t="str">
        <f>Položky!B66</f>
        <v>725</v>
      </c>
      <c r="B11" s="99" t="str">
        <f>Položky!C66</f>
        <v>Zařizovací předměty</v>
      </c>
      <c r="C11" s="100"/>
      <c r="D11" s="101"/>
      <c r="E11" s="199">
        <f>Položky!BA101</f>
        <v>0</v>
      </c>
      <c r="F11" s="200">
        <f>Položky!BB101</f>
        <v>0</v>
      </c>
      <c r="G11" s="200">
        <f>Položky!BC101</f>
        <v>0</v>
      </c>
      <c r="H11" s="200">
        <f>Položky!BD101</f>
        <v>0</v>
      </c>
      <c r="I11" s="201">
        <f>Položky!BE101</f>
        <v>0</v>
      </c>
    </row>
    <row r="12" spans="1:9" s="11" customFormat="1" x14ac:dyDescent="0.2">
      <c r="A12" s="198" t="str">
        <f>Položky!B102</f>
        <v>726</v>
      </c>
      <c r="B12" s="99" t="str">
        <f>Položky!C102</f>
        <v>Instalační prefabrikáty</v>
      </c>
      <c r="C12" s="100"/>
      <c r="D12" s="101"/>
      <c r="E12" s="199">
        <f>Položky!BA109</f>
        <v>0</v>
      </c>
      <c r="F12" s="200">
        <f>Položky!BB109</f>
        <v>0</v>
      </c>
      <c r="G12" s="200">
        <f>Položky!BC109</f>
        <v>0</v>
      </c>
      <c r="H12" s="200">
        <f>Položky!BD109</f>
        <v>0</v>
      </c>
      <c r="I12" s="201">
        <f>Položky!BE109</f>
        <v>0</v>
      </c>
    </row>
    <row r="13" spans="1:9" s="11" customFormat="1" x14ac:dyDescent="0.2">
      <c r="A13" s="198" t="str">
        <f>Položky!B110</f>
        <v>725-D</v>
      </c>
      <c r="B13" s="99" t="str">
        <f>Položky!C110</f>
        <v>Zařizovací předměty - doplňky</v>
      </c>
      <c r="C13" s="100"/>
      <c r="D13" s="101"/>
      <c r="E13" s="199">
        <f>Položky!BA114</f>
        <v>0</v>
      </c>
      <c r="F13" s="200">
        <f>Položky!BB114</f>
        <v>0</v>
      </c>
      <c r="G13" s="200">
        <f>Položky!BC114</f>
        <v>0</v>
      </c>
      <c r="H13" s="200">
        <f>Položky!BD114</f>
        <v>0</v>
      </c>
      <c r="I13" s="201">
        <f>Položky!BE114</f>
        <v>0</v>
      </c>
    </row>
    <row r="14" spans="1:9" s="11" customFormat="1" x14ac:dyDescent="0.2">
      <c r="A14" s="198" t="str">
        <f>Položky!B115</f>
        <v>998</v>
      </c>
      <c r="B14" s="99" t="str">
        <f>Položky!C115</f>
        <v>Demontáže</v>
      </c>
      <c r="C14" s="100"/>
      <c r="D14" s="101"/>
      <c r="E14" s="199">
        <f>Položky!BA117</f>
        <v>0</v>
      </c>
      <c r="F14" s="200">
        <f>Položky!BB117</f>
        <v>0</v>
      </c>
      <c r="G14" s="200">
        <f>Položky!BC117</f>
        <v>0</v>
      </c>
      <c r="H14" s="200">
        <f>Položky!BD117</f>
        <v>0</v>
      </c>
      <c r="I14" s="201">
        <f>Položky!BE117</f>
        <v>0</v>
      </c>
    </row>
    <row r="15" spans="1:9" s="11" customFormat="1" ht="13.5" thickBot="1" x14ac:dyDescent="0.25">
      <c r="A15" s="198" t="str">
        <f>Položky!B118</f>
        <v>999</v>
      </c>
      <c r="B15" s="99" t="str">
        <f>Položky!C118</f>
        <v>Požární utěsnění</v>
      </c>
      <c r="C15" s="100"/>
      <c r="D15" s="101"/>
      <c r="E15" s="199">
        <f>Položky!BA120</f>
        <v>0</v>
      </c>
      <c r="F15" s="200">
        <f>Položky!BB120</f>
        <v>0</v>
      </c>
      <c r="G15" s="200">
        <f>Položky!BC120</f>
        <v>0</v>
      </c>
      <c r="H15" s="200">
        <f>Položky!BD120</f>
        <v>0</v>
      </c>
      <c r="I15" s="201">
        <f>Položky!BE120</f>
        <v>0</v>
      </c>
    </row>
    <row r="16" spans="1:9" s="107" customFormat="1" ht="13.5" thickBot="1" x14ac:dyDescent="0.25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25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">
      <c r="A21" s="119" t="s">
        <v>281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282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x14ac:dyDescent="0.2">
      <c r="A23" s="119" t="s">
        <v>283</v>
      </c>
      <c r="B23" s="120"/>
      <c r="C23" s="120"/>
      <c r="D23" s="121"/>
      <c r="E23" s="122"/>
      <c r="F23" s="123">
        <v>0</v>
      </c>
      <c r="G23" s="124">
        <f>CHOOSE(BA23+1,HSV+PSV,HSV+PSV+Mont,HSV+PSV+Dodavka+Mont,HSV,PSV,Mont,Dodavka,Mont+Dodavka,0)</f>
        <v>0</v>
      </c>
      <c r="H23" s="125"/>
      <c r="I23" s="126">
        <f>E23+F23*G23/100</f>
        <v>0</v>
      </c>
      <c r="BA23">
        <v>0</v>
      </c>
    </row>
    <row r="24" spans="1:57" ht="13.5" thickBot="1" x14ac:dyDescent="0.25">
      <c r="A24" s="127"/>
      <c r="B24" s="128" t="s">
        <v>56</v>
      </c>
      <c r="C24" s="129"/>
      <c r="D24" s="130"/>
      <c r="E24" s="131"/>
      <c r="F24" s="132"/>
      <c r="G24" s="132"/>
      <c r="H24" s="133">
        <f>SUM(I21:I23)</f>
        <v>0</v>
      </c>
      <c r="I24" s="134"/>
    </row>
    <row r="25" spans="1:57" x14ac:dyDescent="0.2">
      <c r="A25" s="110"/>
      <c r="B25" s="110"/>
      <c r="C25" s="110"/>
      <c r="D25" s="110"/>
      <c r="E25" s="110"/>
      <c r="F25" s="110"/>
      <c r="G25" s="110"/>
      <c r="H25" s="110"/>
      <c r="I25" s="110"/>
    </row>
    <row r="26" spans="1:57" x14ac:dyDescent="0.2">
      <c r="B26" s="107"/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3"/>
  <sheetViews>
    <sheetView showGridLines="0" showZeros="0" zoomScaleNormal="100" workbookViewId="0">
      <selection activeCell="A120" sqref="A120:IV122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2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Z18-016-01 DOMOV SENIORŮ V BŘECLAVI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D1.4.a - Zdravotechnika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71</v>
      </c>
      <c r="C7" s="167" t="s">
        <v>72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73</v>
      </c>
      <c r="C8" s="175" t="s">
        <v>74</v>
      </c>
      <c r="D8" s="176" t="s">
        <v>75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6.4000000000000001E-2</v>
      </c>
    </row>
    <row r="9" spans="1:104" x14ac:dyDescent="0.2">
      <c r="A9" s="184"/>
      <c r="B9" s="185" t="s">
        <v>68</v>
      </c>
      <c r="C9" s="186" t="str">
        <f>CONCATENATE(B7," ",C7)</f>
        <v>61 Upravy povrchů vnitřní</v>
      </c>
      <c r="D9" s="184"/>
      <c r="E9" s="187"/>
      <c r="F9" s="187"/>
      <c r="G9" s="188">
        <f>SUM(G7:G8)</f>
        <v>0</v>
      </c>
      <c r="O9" s="172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 x14ac:dyDescent="0.2">
      <c r="A10" s="165" t="s">
        <v>65</v>
      </c>
      <c r="B10" s="166" t="s">
        <v>76</v>
      </c>
      <c r="C10" s="167" t="s">
        <v>77</v>
      </c>
      <c r="D10" s="168"/>
      <c r="E10" s="169"/>
      <c r="F10" s="169"/>
      <c r="G10" s="170"/>
      <c r="H10" s="171"/>
      <c r="I10" s="171"/>
      <c r="O10" s="172">
        <v>1</v>
      </c>
    </row>
    <row r="11" spans="1:104" x14ac:dyDescent="0.2">
      <c r="A11" s="173">
        <v>2</v>
      </c>
      <c r="B11" s="174" t="s">
        <v>78</v>
      </c>
      <c r="C11" s="175" t="s">
        <v>79</v>
      </c>
      <c r="D11" s="176" t="s">
        <v>80</v>
      </c>
      <c r="E11" s="177">
        <v>25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2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4.8999999999999998E-4</v>
      </c>
    </row>
    <row r="12" spans="1:104" x14ac:dyDescent="0.2">
      <c r="A12" s="173">
        <v>3</v>
      </c>
      <c r="B12" s="174" t="s">
        <v>81</v>
      </c>
      <c r="C12" s="175" t="s">
        <v>82</v>
      </c>
      <c r="D12" s="176" t="s">
        <v>83</v>
      </c>
      <c r="E12" s="177">
        <v>12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3">
        <v>4</v>
      </c>
      <c r="B13" s="174" t="s">
        <v>84</v>
      </c>
      <c r="C13" s="175" t="s">
        <v>85</v>
      </c>
      <c r="D13" s="176" t="s">
        <v>83</v>
      </c>
      <c r="E13" s="177">
        <v>2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5</v>
      </c>
      <c r="B14" s="174" t="s">
        <v>86</v>
      </c>
      <c r="C14" s="175" t="s">
        <v>87</v>
      </c>
      <c r="D14" s="176" t="s">
        <v>88</v>
      </c>
      <c r="E14" s="177">
        <v>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5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3">
        <v>6</v>
      </c>
      <c r="B15" s="174" t="s">
        <v>89</v>
      </c>
      <c r="C15" s="175" t="s">
        <v>90</v>
      </c>
      <c r="D15" s="176" t="s">
        <v>91</v>
      </c>
      <c r="E15" s="177">
        <v>0.1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6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3">
        <v>7</v>
      </c>
      <c r="B16" s="174" t="s">
        <v>92</v>
      </c>
      <c r="C16" s="175" t="s">
        <v>93</v>
      </c>
      <c r="D16" s="176" t="s">
        <v>91</v>
      </c>
      <c r="E16" s="177">
        <v>0.1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3">
        <v>8</v>
      </c>
      <c r="B17" s="174" t="s">
        <v>94</v>
      </c>
      <c r="C17" s="175" t="s">
        <v>95</v>
      </c>
      <c r="D17" s="176" t="s">
        <v>91</v>
      </c>
      <c r="E17" s="177">
        <v>0.1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8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x14ac:dyDescent="0.2">
      <c r="A18" s="184"/>
      <c r="B18" s="185" t="s">
        <v>68</v>
      </c>
      <c r="C18" s="186" t="str">
        <f>CONCATENATE(B10," ",C10)</f>
        <v>97 Prorážení otvorů</v>
      </c>
      <c r="D18" s="184"/>
      <c r="E18" s="187"/>
      <c r="F18" s="187"/>
      <c r="G18" s="188">
        <f>SUM(G10:G17)</f>
        <v>0</v>
      </c>
      <c r="O18" s="172">
        <v>4</v>
      </c>
      <c r="BA18" s="189">
        <f>SUM(BA10:BA17)</f>
        <v>0</v>
      </c>
      <c r="BB18" s="189">
        <f>SUM(BB10:BB17)</f>
        <v>0</v>
      </c>
      <c r="BC18" s="189">
        <f>SUM(BC10:BC17)</f>
        <v>0</v>
      </c>
      <c r="BD18" s="189">
        <f>SUM(BD10:BD17)</f>
        <v>0</v>
      </c>
      <c r="BE18" s="189">
        <f>SUM(BE10:BE17)</f>
        <v>0</v>
      </c>
    </row>
    <row r="19" spans="1:104" x14ac:dyDescent="0.2">
      <c r="A19" s="165" t="s">
        <v>65</v>
      </c>
      <c r="B19" s="166" t="s">
        <v>96</v>
      </c>
      <c r="C19" s="167" t="s">
        <v>97</v>
      </c>
      <c r="D19" s="168"/>
      <c r="E19" s="169"/>
      <c r="F19" s="169"/>
      <c r="G19" s="170"/>
      <c r="H19" s="171"/>
      <c r="I19" s="171"/>
      <c r="O19" s="172">
        <v>1</v>
      </c>
    </row>
    <row r="20" spans="1:104" x14ac:dyDescent="0.2">
      <c r="A20" s="173">
        <v>9</v>
      </c>
      <c r="B20" s="174" t="s">
        <v>98</v>
      </c>
      <c r="C20" s="175" t="s">
        <v>99</v>
      </c>
      <c r="D20" s="176" t="s">
        <v>80</v>
      </c>
      <c r="E20" s="177">
        <v>15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3.8000000000000002E-4</v>
      </c>
    </row>
    <row r="21" spans="1:104" x14ac:dyDescent="0.2">
      <c r="A21" s="173">
        <v>10</v>
      </c>
      <c r="B21" s="174" t="s">
        <v>100</v>
      </c>
      <c r="C21" s="175" t="s">
        <v>101</v>
      </c>
      <c r="D21" s="176" t="s">
        <v>80</v>
      </c>
      <c r="E21" s="177">
        <v>33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10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4.6999999999999999E-4</v>
      </c>
    </row>
    <row r="22" spans="1:104" x14ac:dyDescent="0.2">
      <c r="A22" s="173">
        <v>11</v>
      </c>
      <c r="B22" s="174" t="s">
        <v>102</v>
      </c>
      <c r="C22" s="175" t="s">
        <v>103</v>
      </c>
      <c r="D22" s="176" t="s">
        <v>80</v>
      </c>
      <c r="E22" s="177">
        <v>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11</v>
      </c>
      <c r="AZ22" s="139">
        <v>2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6.9999999999999999E-4</v>
      </c>
    </row>
    <row r="23" spans="1:104" x14ac:dyDescent="0.2">
      <c r="A23" s="173">
        <v>12</v>
      </c>
      <c r="B23" s="174" t="s">
        <v>104</v>
      </c>
      <c r="C23" s="175" t="s">
        <v>105</v>
      </c>
      <c r="D23" s="176" t="s">
        <v>80</v>
      </c>
      <c r="E23" s="177">
        <v>17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12</v>
      </c>
      <c r="AZ23" s="139">
        <v>2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1.5200000000000001E-3</v>
      </c>
    </row>
    <row r="24" spans="1:104" x14ac:dyDescent="0.2">
      <c r="A24" s="173">
        <v>13</v>
      </c>
      <c r="B24" s="174" t="s">
        <v>106</v>
      </c>
      <c r="C24" s="175" t="s">
        <v>107</v>
      </c>
      <c r="D24" s="176" t="s">
        <v>80</v>
      </c>
      <c r="E24" s="177">
        <v>18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13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1.6100000000000001E-3</v>
      </c>
    </row>
    <row r="25" spans="1:104" x14ac:dyDescent="0.2">
      <c r="A25" s="173">
        <v>14</v>
      </c>
      <c r="B25" s="174" t="s">
        <v>108</v>
      </c>
      <c r="C25" s="175" t="s">
        <v>109</v>
      </c>
      <c r="D25" s="176" t="s">
        <v>67</v>
      </c>
      <c r="E25" s="177">
        <v>1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14</v>
      </c>
      <c r="AZ25" s="139">
        <v>2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ht="22.5" x14ac:dyDescent="0.2">
      <c r="A26" s="173">
        <v>15</v>
      </c>
      <c r="B26" s="174" t="s">
        <v>110</v>
      </c>
      <c r="C26" s="175" t="s">
        <v>111</v>
      </c>
      <c r="D26" s="176" t="s">
        <v>67</v>
      </c>
      <c r="E26" s="177">
        <v>1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1</v>
      </c>
      <c r="AC26" s="139">
        <v>15</v>
      </c>
      <c r="AZ26" s="139">
        <v>2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112</v>
      </c>
      <c r="D27" s="182"/>
      <c r="E27" s="182"/>
      <c r="F27" s="182"/>
      <c r="G27" s="183"/>
      <c r="O27" s="172">
        <v>3</v>
      </c>
    </row>
    <row r="28" spans="1:104" x14ac:dyDescent="0.2">
      <c r="A28" s="173">
        <v>16</v>
      </c>
      <c r="B28" s="174" t="s">
        <v>113</v>
      </c>
      <c r="C28" s="175" t="s">
        <v>114</v>
      </c>
      <c r="D28" s="176" t="s">
        <v>67</v>
      </c>
      <c r="E28" s="177">
        <v>1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16</v>
      </c>
      <c r="AZ28" s="139">
        <v>2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17</v>
      </c>
      <c r="B29" s="174" t="s">
        <v>115</v>
      </c>
      <c r="C29" s="175" t="s">
        <v>116</v>
      </c>
      <c r="D29" s="176" t="s">
        <v>80</v>
      </c>
      <c r="E29" s="177">
        <v>84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17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3">
        <v>18</v>
      </c>
      <c r="B30" s="174" t="s">
        <v>117</v>
      </c>
      <c r="C30" s="175" t="s">
        <v>118</v>
      </c>
      <c r="D30" s="176" t="s">
        <v>91</v>
      </c>
      <c r="E30" s="177">
        <v>0.2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18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3">
        <v>19</v>
      </c>
      <c r="B31" s="174" t="s">
        <v>119</v>
      </c>
      <c r="C31" s="175" t="s">
        <v>120</v>
      </c>
      <c r="D31" s="176" t="s">
        <v>91</v>
      </c>
      <c r="E31" s="177">
        <v>0.2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19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84"/>
      <c r="B32" s="185" t="s">
        <v>68</v>
      </c>
      <c r="C32" s="186" t="str">
        <f>CONCATENATE(B19," ",C19)</f>
        <v>721 Vnitřní kanalizace</v>
      </c>
      <c r="D32" s="184"/>
      <c r="E32" s="187"/>
      <c r="F32" s="187"/>
      <c r="G32" s="188">
        <f>SUM(G19:G31)</f>
        <v>0</v>
      </c>
      <c r="O32" s="172">
        <v>4</v>
      </c>
      <c r="BA32" s="189">
        <f>SUM(BA19:BA31)</f>
        <v>0</v>
      </c>
      <c r="BB32" s="189">
        <f>SUM(BB19:BB31)</f>
        <v>0</v>
      </c>
      <c r="BC32" s="189">
        <f>SUM(BC19:BC31)</f>
        <v>0</v>
      </c>
      <c r="BD32" s="189">
        <f>SUM(BD19:BD31)</f>
        <v>0</v>
      </c>
      <c r="BE32" s="189">
        <f>SUM(BE19:BE31)</f>
        <v>0</v>
      </c>
    </row>
    <row r="33" spans="1:104" x14ac:dyDescent="0.2">
      <c r="A33" s="165" t="s">
        <v>65</v>
      </c>
      <c r="B33" s="166" t="s">
        <v>121</v>
      </c>
      <c r="C33" s="167" t="s">
        <v>122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20</v>
      </c>
      <c r="B34" s="174" t="s">
        <v>123</v>
      </c>
      <c r="C34" s="175" t="s">
        <v>124</v>
      </c>
      <c r="D34" s="176" t="s">
        <v>80</v>
      </c>
      <c r="E34" s="177">
        <v>125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20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3.98E-3</v>
      </c>
    </row>
    <row r="35" spans="1:104" x14ac:dyDescent="0.2">
      <c r="A35" s="173">
        <v>21</v>
      </c>
      <c r="B35" s="174" t="s">
        <v>125</v>
      </c>
      <c r="C35" s="175" t="s">
        <v>126</v>
      </c>
      <c r="D35" s="176" t="s">
        <v>80</v>
      </c>
      <c r="E35" s="177">
        <v>41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21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5.1799999999999997E-3</v>
      </c>
    </row>
    <row r="36" spans="1:104" x14ac:dyDescent="0.2">
      <c r="A36" s="173">
        <v>22</v>
      </c>
      <c r="B36" s="174" t="s">
        <v>127</v>
      </c>
      <c r="C36" s="175" t="s">
        <v>128</v>
      </c>
      <c r="D36" s="176" t="s">
        <v>80</v>
      </c>
      <c r="E36" s="177">
        <v>25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22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5.3499999999999997E-3</v>
      </c>
    </row>
    <row r="37" spans="1:104" ht="22.5" x14ac:dyDescent="0.2">
      <c r="A37" s="173">
        <v>23</v>
      </c>
      <c r="B37" s="174" t="s">
        <v>129</v>
      </c>
      <c r="C37" s="175" t="s">
        <v>130</v>
      </c>
      <c r="D37" s="176" t="s">
        <v>80</v>
      </c>
      <c r="E37" s="177">
        <v>66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23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3.0000000000000001E-5</v>
      </c>
    </row>
    <row r="38" spans="1:104" ht="22.5" x14ac:dyDescent="0.2">
      <c r="A38" s="173">
        <v>24</v>
      </c>
      <c r="B38" s="174" t="s">
        <v>131</v>
      </c>
      <c r="C38" s="175" t="s">
        <v>132</v>
      </c>
      <c r="D38" s="176" t="s">
        <v>80</v>
      </c>
      <c r="E38" s="177">
        <v>28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24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4.0000000000000003E-5</v>
      </c>
    </row>
    <row r="39" spans="1:104" ht="22.5" x14ac:dyDescent="0.2">
      <c r="A39" s="173">
        <v>25</v>
      </c>
      <c r="B39" s="174" t="s">
        <v>133</v>
      </c>
      <c r="C39" s="175" t="s">
        <v>134</v>
      </c>
      <c r="D39" s="176" t="s">
        <v>80</v>
      </c>
      <c r="E39" s="177">
        <v>20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4.0000000000000003E-5</v>
      </c>
    </row>
    <row r="40" spans="1:104" ht="22.5" x14ac:dyDescent="0.2">
      <c r="A40" s="173">
        <v>26</v>
      </c>
      <c r="B40" s="174" t="s">
        <v>135</v>
      </c>
      <c r="C40" s="175" t="s">
        <v>136</v>
      </c>
      <c r="D40" s="176" t="s">
        <v>80</v>
      </c>
      <c r="E40" s="177">
        <v>5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26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4.0000000000000003E-5</v>
      </c>
    </row>
    <row r="41" spans="1:104" ht="22.5" x14ac:dyDescent="0.2">
      <c r="A41" s="173">
        <v>27</v>
      </c>
      <c r="B41" s="174" t="s">
        <v>137</v>
      </c>
      <c r="C41" s="175" t="s">
        <v>138</v>
      </c>
      <c r="D41" s="176" t="s">
        <v>80</v>
      </c>
      <c r="E41" s="177">
        <v>59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27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3.0000000000000001E-5</v>
      </c>
    </row>
    <row r="42" spans="1:104" ht="22.5" x14ac:dyDescent="0.2">
      <c r="A42" s="173">
        <v>28</v>
      </c>
      <c r="B42" s="174" t="s">
        <v>139</v>
      </c>
      <c r="C42" s="175" t="s">
        <v>140</v>
      </c>
      <c r="D42" s="176" t="s">
        <v>80</v>
      </c>
      <c r="E42" s="177">
        <v>13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28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5.0000000000000002E-5</v>
      </c>
    </row>
    <row r="43" spans="1:104" ht="22.5" x14ac:dyDescent="0.2">
      <c r="A43" s="173">
        <v>29</v>
      </c>
      <c r="B43" s="174" t="s">
        <v>141</v>
      </c>
      <c r="C43" s="175" t="s">
        <v>142</v>
      </c>
      <c r="D43" s="176" t="s">
        <v>80</v>
      </c>
      <c r="E43" s="177">
        <v>46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29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4.0000000000000003E-5</v>
      </c>
    </row>
    <row r="44" spans="1:104" x14ac:dyDescent="0.2">
      <c r="A44" s="173">
        <v>30</v>
      </c>
      <c r="B44" s="174" t="s">
        <v>143</v>
      </c>
      <c r="C44" s="175" t="s">
        <v>144</v>
      </c>
      <c r="D44" s="176" t="s">
        <v>80</v>
      </c>
      <c r="E44" s="177">
        <v>166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30</v>
      </c>
      <c r="AZ44" s="139">
        <v>2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3">
        <v>31</v>
      </c>
      <c r="B45" s="174" t="s">
        <v>145</v>
      </c>
      <c r="C45" s="175" t="s">
        <v>146</v>
      </c>
      <c r="D45" s="176" t="s">
        <v>80</v>
      </c>
      <c r="E45" s="177">
        <v>25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31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32</v>
      </c>
      <c r="B46" s="174" t="s">
        <v>147</v>
      </c>
      <c r="C46" s="175" t="s">
        <v>148</v>
      </c>
      <c r="D46" s="176" t="s">
        <v>88</v>
      </c>
      <c r="E46" s="177">
        <v>1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32</v>
      </c>
      <c r="AZ46" s="139">
        <v>2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33</v>
      </c>
      <c r="B47" s="174" t="s">
        <v>149</v>
      </c>
      <c r="C47" s="175" t="s">
        <v>150</v>
      </c>
      <c r="D47" s="176" t="s">
        <v>83</v>
      </c>
      <c r="E47" s="177">
        <v>1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33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1.7000000000000001E-4</v>
      </c>
    </row>
    <row r="48" spans="1:104" x14ac:dyDescent="0.2">
      <c r="A48" s="173">
        <v>34</v>
      </c>
      <c r="B48" s="174" t="s">
        <v>151</v>
      </c>
      <c r="C48" s="175" t="s">
        <v>152</v>
      </c>
      <c r="D48" s="176" t="s">
        <v>83</v>
      </c>
      <c r="E48" s="177">
        <v>1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34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2.7E-4</v>
      </c>
    </row>
    <row r="49" spans="1:104" x14ac:dyDescent="0.2">
      <c r="A49" s="173">
        <v>35</v>
      </c>
      <c r="B49" s="174" t="s">
        <v>153</v>
      </c>
      <c r="C49" s="175" t="s">
        <v>154</v>
      </c>
      <c r="D49" s="176" t="s">
        <v>83</v>
      </c>
      <c r="E49" s="177">
        <v>3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35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5.5000000000000003E-4</v>
      </c>
    </row>
    <row r="50" spans="1:104" x14ac:dyDescent="0.2">
      <c r="A50" s="173">
        <v>36</v>
      </c>
      <c r="B50" s="174" t="s">
        <v>155</v>
      </c>
      <c r="C50" s="175" t="s">
        <v>156</v>
      </c>
      <c r="D50" s="176" t="s">
        <v>83</v>
      </c>
      <c r="E50" s="177">
        <v>3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36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3.8999999999999999E-4</v>
      </c>
    </row>
    <row r="51" spans="1:104" x14ac:dyDescent="0.2">
      <c r="A51" s="173">
        <v>37</v>
      </c>
      <c r="B51" s="174" t="s">
        <v>157</v>
      </c>
      <c r="C51" s="175" t="s">
        <v>158</v>
      </c>
      <c r="D51" s="176" t="s">
        <v>67</v>
      </c>
      <c r="E51" s="177">
        <v>1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37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3">
        <v>38</v>
      </c>
      <c r="B52" s="174" t="s">
        <v>159</v>
      </c>
      <c r="C52" s="175" t="s">
        <v>160</v>
      </c>
      <c r="D52" s="176" t="s">
        <v>67</v>
      </c>
      <c r="E52" s="177">
        <v>12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38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161</v>
      </c>
      <c r="D53" s="182"/>
      <c r="E53" s="182"/>
      <c r="F53" s="182"/>
      <c r="G53" s="183"/>
      <c r="O53" s="172">
        <v>3</v>
      </c>
    </row>
    <row r="54" spans="1:104" x14ac:dyDescent="0.2">
      <c r="A54" s="173">
        <v>39</v>
      </c>
      <c r="B54" s="174" t="s">
        <v>162</v>
      </c>
      <c r="C54" s="175" t="s">
        <v>163</v>
      </c>
      <c r="D54" s="176" t="s">
        <v>67</v>
      </c>
      <c r="E54" s="177">
        <v>12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39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3">
        <v>40</v>
      </c>
      <c r="B55" s="174" t="s">
        <v>164</v>
      </c>
      <c r="C55" s="175" t="s">
        <v>165</v>
      </c>
      <c r="D55" s="176" t="s">
        <v>80</v>
      </c>
      <c r="E55" s="177">
        <v>191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40</v>
      </c>
      <c r="AZ55" s="139">
        <v>2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3">
        <v>41</v>
      </c>
      <c r="B56" s="174" t="s">
        <v>166</v>
      </c>
      <c r="C56" s="175" t="s">
        <v>167</v>
      </c>
      <c r="D56" s="176" t="s">
        <v>80</v>
      </c>
      <c r="E56" s="177">
        <v>191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41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1.0000000000000001E-5</v>
      </c>
    </row>
    <row r="57" spans="1:104" ht="22.5" x14ac:dyDescent="0.2">
      <c r="A57" s="173">
        <v>42</v>
      </c>
      <c r="B57" s="174" t="s">
        <v>168</v>
      </c>
      <c r="C57" s="175" t="s">
        <v>169</v>
      </c>
      <c r="D57" s="176" t="s">
        <v>67</v>
      </c>
      <c r="E57" s="177">
        <v>1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42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3">
        <v>43</v>
      </c>
      <c r="B58" s="174" t="s">
        <v>170</v>
      </c>
      <c r="C58" s="175" t="s">
        <v>171</v>
      </c>
      <c r="D58" s="176" t="s">
        <v>83</v>
      </c>
      <c r="E58" s="177">
        <v>1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43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3">
        <v>44</v>
      </c>
      <c r="B59" s="174" t="s">
        <v>172</v>
      </c>
      <c r="C59" s="175" t="s">
        <v>173</v>
      </c>
      <c r="D59" s="176" t="s">
        <v>83</v>
      </c>
      <c r="E59" s="177">
        <v>16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44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3">
        <v>45</v>
      </c>
      <c r="B60" s="174" t="s">
        <v>174</v>
      </c>
      <c r="C60" s="175" t="s">
        <v>175</v>
      </c>
      <c r="D60" s="176" t="s">
        <v>83</v>
      </c>
      <c r="E60" s="177">
        <v>1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45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73">
        <v>46</v>
      </c>
      <c r="B61" s="174" t="s">
        <v>176</v>
      </c>
      <c r="C61" s="175" t="s">
        <v>177</v>
      </c>
      <c r="D61" s="176" t="s">
        <v>83</v>
      </c>
      <c r="E61" s="177">
        <v>4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46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x14ac:dyDescent="0.2">
      <c r="A62" s="173">
        <v>47</v>
      </c>
      <c r="B62" s="174" t="s">
        <v>178</v>
      </c>
      <c r="C62" s="175" t="s">
        <v>179</v>
      </c>
      <c r="D62" s="176" t="s">
        <v>180</v>
      </c>
      <c r="E62" s="177">
        <v>1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47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0</v>
      </c>
    </row>
    <row r="63" spans="1:104" x14ac:dyDescent="0.2">
      <c r="A63" s="173">
        <v>48</v>
      </c>
      <c r="B63" s="174" t="s">
        <v>181</v>
      </c>
      <c r="C63" s="175" t="s">
        <v>182</v>
      </c>
      <c r="D63" s="176" t="s">
        <v>91</v>
      </c>
      <c r="E63" s="177">
        <v>1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48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x14ac:dyDescent="0.2">
      <c r="A64" s="173">
        <v>49</v>
      </c>
      <c r="B64" s="174" t="s">
        <v>183</v>
      </c>
      <c r="C64" s="175" t="s">
        <v>184</v>
      </c>
      <c r="D64" s="176" t="s">
        <v>91</v>
      </c>
      <c r="E64" s="177">
        <v>1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49</v>
      </c>
      <c r="AZ64" s="139">
        <v>2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 x14ac:dyDescent="0.2">
      <c r="A65" s="184"/>
      <c r="B65" s="185" t="s">
        <v>68</v>
      </c>
      <c r="C65" s="186" t="str">
        <f>CONCATENATE(B33," ",C33)</f>
        <v>722 Vnitřní vodovod</v>
      </c>
      <c r="D65" s="184"/>
      <c r="E65" s="187"/>
      <c r="F65" s="187"/>
      <c r="G65" s="188">
        <f>SUM(G33:G64)</f>
        <v>0</v>
      </c>
      <c r="O65" s="172">
        <v>4</v>
      </c>
      <c r="BA65" s="189">
        <f>SUM(BA33:BA64)</f>
        <v>0</v>
      </c>
      <c r="BB65" s="189">
        <f>SUM(BB33:BB64)</f>
        <v>0</v>
      </c>
      <c r="BC65" s="189">
        <f>SUM(BC33:BC64)</f>
        <v>0</v>
      </c>
      <c r="BD65" s="189">
        <f>SUM(BD33:BD64)</f>
        <v>0</v>
      </c>
      <c r="BE65" s="189">
        <f>SUM(BE33:BE64)</f>
        <v>0</v>
      </c>
    </row>
    <row r="66" spans="1:104" x14ac:dyDescent="0.2">
      <c r="A66" s="165" t="s">
        <v>65</v>
      </c>
      <c r="B66" s="166" t="s">
        <v>185</v>
      </c>
      <c r="C66" s="167" t="s">
        <v>186</v>
      </c>
      <c r="D66" s="168"/>
      <c r="E66" s="169"/>
      <c r="F66" s="169"/>
      <c r="G66" s="170"/>
      <c r="H66" s="171"/>
      <c r="I66" s="171"/>
      <c r="O66" s="172">
        <v>1</v>
      </c>
    </row>
    <row r="67" spans="1:104" x14ac:dyDescent="0.2">
      <c r="A67" s="173">
        <v>50</v>
      </c>
      <c r="B67" s="174" t="s">
        <v>187</v>
      </c>
      <c r="C67" s="175" t="s">
        <v>188</v>
      </c>
      <c r="D67" s="176" t="s">
        <v>67</v>
      </c>
      <c r="E67" s="177">
        <v>1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50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1.09E-2</v>
      </c>
    </row>
    <row r="68" spans="1:104" x14ac:dyDescent="0.2">
      <c r="A68" s="173">
        <v>51</v>
      </c>
      <c r="B68" s="174" t="s">
        <v>189</v>
      </c>
      <c r="C68" s="175" t="s">
        <v>190</v>
      </c>
      <c r="D68" s="176" t="s">
        <v>83</v>
      </c>
      <c r="E68" s="177">
        <v>1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51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3.79E-3</v>
      </c>
    </row>
    <row r="69" spans="1:104" ht="22.5" x14ac:dyDescent="0.2">
      <c r="A69" s="173">
        <v>52</v>
      </c>
      <c r="B69" s="174" t="s">
        <v>191</v>
      </c>
      <c r="C69" s="175" t="s">
        <v>192</v>
      </c>
      <c r="D69" s="176" t="s">
        <v>67</v>
      </c>
      <c r="E69" s="177">
        <v>1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52</v>
      </c>
      <c r="AZ69" s="139">
        <v>2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1.5299999999999999E-3</v>
      </c>
    </row>
    <row r="70" spans="1:104" x14ac:dyDescent="0.2">
      <c r="A70" s="173">
        <v>53</v>
      </c>
      <c r="B70" s="174" t="s">
        <v>193</v>
      </c>
      <c r="C70" s="175" t="s">
        <v>194</v>
      </c>
      <c r="D70" s="176" t="s">
        <v>67</v>
      </c>
      <c r="E70" s="177">
        <v>1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53</v>
      </c>
      <c r="AZ70" s="139">
        <v>2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</v>
      </c>
    </row>
    <row r="71" spans="1:104" x14ac:dyDescent="0.2">
      <c r="A71" s="173">
        <v>54</v>
      </c>
      <c r="B71" s="174" t="s">
        <v>195</v>
      </c>
      <c r="C71" s="175" t="s">
        <v>196</v>
      </c>
      <c r="D71" s="176" t="s">
        <v>67</v>
      </c>
      <c r="E71" s="177">
        <v>1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54</v>
      </c>
      <c r="AZ71" s="139">
        <v>2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2.1199999999999999E-3</v>
      </c>
    </row>
    <row r="72" spans="1:104" x14ac:dyDescent="0.2">
      <c r="A72" s="173">
        <v>55</v>
      </c>
      <c r="B72" s="174" t="s">
        <v>197</v>
      </c>
      <c r="C72" s="175" t="s">
        <v>198</v>
      </c>
      <c r="D72" s="176" t="s">
        <v>83</v>
      </c>
      <c r="E72" s="177">
        <v>1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55</v>
      </c>
      <c r="AZ72" s="139">
        <v>2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1.64E-3</v>
      </c>
    </row>
    <row r="73" spans="1:104" x14ac:dyDescent="0.2">
      <c r="A73" s="173">
        <v>56</v>
      </c>
      <c r="B73" s="174" t="s">
        <v>199</v>
      </c>
      <c r="C73" s="175" t="s">
        <v>200</v>
      </c>
      <c r="D73" s="176" t="s">
        <v>83</v>
      </c>
      <c r="E73" s="177">
        <v>1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56</v>
      </c>
      <c r="AZ73" s="139">
        <v>2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2.5999999999999998E-4</v>
      </c>
    </row>
    <row r="74" spans="1:104" ht="22.5" x14ac:dyDescent="0.2">
      <c r="A74" s="173">
        <v>57</v>
      </c>
      <c r="B74" s="174" t="s">
        <v>66</v>
      </c>
      <c r="C74" s="175" t="s">
        <v>201</v>
      </c>
      <c r="D74" s="176" t="s">
        <v>67</v>
      </c>
      <c r="E74" s="177">
        <v>2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57</v>
      </c>
      <c r="AZ74" s="139">
        <v>2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58</v>
      </c>
      <c r="B75" s="174" t="s">
        <v>202</v>
      </c>
      <c r="C75" s="175" t="s">
        <v>203</v>
      </c>
      <c r="D75" s="176" t="s">
        <v>67</v>
      </c>
      <c r="E75" s="177">
        <v>2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58</v>
      </c>
      <c r="AZ75" s="139">
        <v>2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3.7499999999999999E-3</v>
      </c>
    </row>
    <row r="76" spans="1:104" x14ac:dyDescent="0.2">
      <c r="A76" s="173">
        <v>59</v>
      </c>
      <c r="B76" s="174" t="s">
        <v>204</v>
      </c>
      <c r="C76" s="175" t="s">
        <v>205</v>
      </c>
      <c r="D76" s="176" t="s">
        <v>67</v>
      </c>
      <c r="E76" s="177">
        <v>2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59</v>
      </c>
      <c r="AZ76" s="139">
        <v>2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3">
        <v>60</v>
      </c>
      <c r="B77" s="174" t="s">
        <v>206</v>
      </c>
      <c r="C77" s="175" t="s">
        <v>207</v>
      </c>
      <c r="D77" s="176" t="s">
        <v>67</v>
      </c>
      <c r="E77" s="177">
        <v>2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60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1.7010000000000001E-2</v>
      </c>
    </row>
    <row r="78" spans="1:104" x14ac:dyDescent="0.2">
      <c r="A78" s="173">
        <v>61</v>
      </c>
      <c r="B78" s="174" t="s">
        <v>206</v>
      </c>
      <c r="C78" s="175" t="s">
        <v>208</v>
      </c>
      <c r="D78" s="176" t="s">
        <v>67</v>
      </c>
      <c r="E78" s="177">
        <v>3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61</v>
      </c>
      <c r="AZ78" s="139">
        <v>2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1.7010000000000001E-2</v>
      </c>
    </row>
    <row r="79" spans="1:104" x14ac:dyDescent="0.2">
      <c r="A79" s="173">
        <v>62</v>
      </c>
      <c r="B79" s="174" t="s">
        <v>209</v>
      </c>
      <c r="C79" s="175" t="s">
        <v>210</v>
      </c>
      <c r="D79" s="176" t="s">
        <v>67</v>
      </c>
      <c r="E79" s="177">
        <v>5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0</v>
      </c>
      <c r="AC79" s="139">
        <v>62</v>
      </c>
      <c r="AZ79" s="139">
        <v>2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1.41E-3</v>
      </c>
    </row>
    <row r="80" spans="1:104" x14ac:dyDescent="0.2">
      <c r="A80" s="173">
        <v>63</v>
      </c>
      <c r="B80" s="174" t="s">
        <v>211</v>
      </c>
      <c r="C80" s="175" t="s">
        <v>212</v>
      </c>
      <c r="D80" s="176" t="s">
        <v>67</v>
      </c>
      <c r="E80" s="177">
        <v>5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1</v>
      </c>
      <c r="AC80" s="139">
        <v>63</v>
      </c>
      <c r="AZ80" s="139">
        <v>2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</v>
      </c>
    </row>
    <row r="81" spans="1:104" x14ac:dyDescent="0.2">
      <c r="A81" s="173">
        <v>64</v>
      </c>
      <c r="B81" s="174" t="s">
        <v>213</v>
      </c>
      <c r="C81" s="175" t="s">
        <v>214</v>
      </c>
      <c r="D81" s="176" t="s">
        <v>67</v>
      </c>
      <c r="E81" s="177">
        <v>5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1</v>
      </c>
      <c r="AC81" s="139">
        <v>64</v>
      </c>
      <c r="AZ81" s="139">
        <v>2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0</v>
      </c>
    </row>
    <row r="82" spans="1:104" x14ac:dyDescent="0.2">
      <c r="A82" s="173">
        <v>65</v>
      </c>
      <c r="B82" s="174" t="s">
        <v>215</v>
      </c>
      <c r="C82" s="175" t="s">
        <v>216</v>
      </c>
      <c r="D82" s="176" t="s">
        <v>83</v>
      </c>
      <c r="E82" s="177">
        <v>2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65</v>
      </c>
      <c r="AZ82" s="139">
        <v>2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8.4999999999999995E-4</v>
      </c>
    </row>
    <row r="83" spans="1:104" x14ac:dyDescent="0.2">
      <c r="A83" s="173">
        <v>66</v>
      </c>
      <c r="B83" s="174" t="s">
        <v>215</v>
      </c>
      <c r="C83" s="175" t="s">
        <v>217</v>
      </c>
      <c r="D83" s="176" t="s">
        <v>83</v>
      </c>
      <c r="E83" s="177">
        <v>3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66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8.4999999999999995E-4</v>
      </c>
    </row>
    <row r="84" spans="1:104" x14ac:dyDescent="0.2">
      <c r="A84" s="173">
        <v>67</v>
      </c>
      <c r="B84" s="174" t="s">
        <v>218</v>
      </c>
      <c r="C84" s="175" t="s">
        <v>219</v>
      </c>
      <c r="D84" s="176" t="s">
        <v>67</v>
      </c>
      <c r="E84" s="177">
        <v>1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67</v>
      </c>
      <c r="AZ84" s="139">
        <v>2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0</v>
      </c>
    </row>
    <row r="85" spans="1:104" x14ac:dyDescent="0.2">
      <c r="A85" s="173">
        <v>68</v>
      </c>
      <c r="B85" s="174" t="s">
        <v>220</v>
      </c>
      <c r="C85" s="175" t="s">
        <v>221</v>
      </c>
      <c r="D85" s="176" t="s">
        <v>83</v>
      </c>
      <c r="E85" s="177">
        <v>8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68</v>
      </c>
      <c r="AZ85" s="139">
        <v>2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1.8000000000000001E-4</v>
      </c>
    </row>
    <row r="86" spans="1:104" x14ac:dyDescent="0.2">
      <c r="A86" s="173">
        <v>69</v>
      </c>
      <c r="B86" s="174" t="s">
        <v>222</v>
      </c>
      <c r="C86" s="175" t="s">
        <v>223</v>
      </c>
      <c r="D86" s="176" t="s">
        <v>67</v>
      </c>
      <c r="E86" s="177">
        <v>3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1</v>
      </c>
      <c r="AC86" s="139">
        <v>69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2.1700000000000001E-2</v>
      </c>
    </row>
    <row r="87" spans="1:104" x14ac:dyDescent="0.2">
      <c r="A87" s="173">
        <v>70</v>
      </c>
      <c r="B87" s="174" t="s">
        <v>224</v>
      </c>
      <c r="C87" s="175" t="s">
        <v>225</v>
      </c>
      <c r="D87" s="176" t="s">
        <v>67</v>
      </c>
      <c r="E87" s="177">
        <v>5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1</v>
      </c>
      <c r="AC87" s="139">
        <v>70</v>
      </c>
      <c r="AZ87" s="139">
        <v>2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2.8E-3</v>
      </c>
    </row>
    <row r="88" spans="1:104" x14ac:dyDescent="0.2">
      <c r="A88" s="173">
        <v>71</v>
      </c>
      <c r="B88" s="174" t="s">
        <v>222</v>
      </c>
      <c r="C88" s="175" t="s">
        <v>226</v>
      </c>
      <c r="D88" s="176" t="s">
        <v>67</v>
      </c>
      <c r="E88" s="177">
        <v>2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1</v>
      </c>
      <c r="AC88" s="139">
        <v>71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2.1700000000000001E-2</v>
      </c>
    </row>
    <row r="89" spans="1:104" x14ac:dyDescent="0.2">
      <c r="A89" s="173">
        <v>72</v>
      </c>
      <c r="B89" s="174" t="s">
        <v>227</v>
      </c>
      <c r="C89" s="175" t="s">
        <v>228</v>
      </c>
      <c r="D89" s="176" t="s">
        <v>67</v>
      </c>
      <c r="E89" s="177">
        <v>5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72</v>
      </c>
      <c r="AZ89" s="139">
        <v>2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8.8999999999999995E-4</v>
      </c>
    </row>
    <row r="90" spans="1:104" x14ac:dyDescent="0.2">
      <c r="A90" s="173">
        <v>73</v>
      </c>
      <c r="B90" s="174" t="s">
        <v>229</v>
      </c>
      <c r="C90" s="175" t="s">
        <v>230</v>
      </c>
      <c r="D90" s="176" t="s">
        <v>67</v>
      </c>
      <c r="E90" s="177">
        <v>1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73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 x14ac:dyDescent="0.2">
      <c r="A91" s="173">
        <v>74</v>
      </c>
      <c r="B91" s="174" t="s">
        <v>231</v>
      </c>
      <c r="C91" s="175" t="s">
        <v>232</v>
      </c>
      <c r="D91" s="176" t="s">
        <v>67</v>
      </c>
      <c r="E91" s="177">
        <v>1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74</v>
      </c>
      <c r="AZ91" s="139">
        <v>2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</v>
      </c>
    </row>
    <row r="92" spans="1:104" x14ac:dyDescent="0.2">
      <c r="A92" s="173">
        <v>75</v>
      </c>
      <c r="B92" s="174" t="s">
        <v>233</v>
      </c>
      <c r="C92" s="175" t="s">
        <v>234</v>
      </c>
      <c r="D92" s="176" t="s">
        <v>67</v>
      </c>
      <c r="E92" s="177">
        <v>1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75</v>
      </c>
      <c r="AZ92" s="139">
        <v>2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 ht="22.5" x14ac:dyDescent="0.2">
      <c r="A93" s="173">
        <v>76</v>
      </c>
      <c r="B93" s="174" t="s">
        <v>235</v>
      </c>
      <c r="C93" s="175" t="s">
        <v>236</v>
      </c>
      <c r="D93" s="176" t="s">
        <v>67</v>
      </c>
      <c r="E93" s="177">
        <v>7</v>
      </c>
      <c r="F93" s="177">
        <v>0</v>
      </c>
      <c r="G93" s="178">
        <f>E93*F93</f>
        <v>0</v>
      </c>
      <c r="O93" s="172">
        <v>2</v>
      </c>
      <c r="AA93" s="139">
        <v>12</v>
      </c>
      <c r="AB93" s="139">
        <v>0</v>
      </c>
      <c r="AC93" s="139">
        <v>76</v>
      </c>
      <c r="AZ93" s="139">
        <v>2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Z93" s="139">
        <v>0</v>
      </c>
    </row>
    <row r="94" spans="1:104" x14ac:dyDescent="0.2">
      <c r="A94" s="173">
        <v>77</v>
      </c>
      <c r="B94" s="174" t="s">
        <v>237</v>
      </c>
      <c r="C94" s="175" t="s">
        <v>238</v>
      </c>
      <c r="D94" s="176" t="s">
        <v>67</v>
      </c>
      <c r="E94" s="177">
        <v>4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77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0</v>
      </c>
    </row>
    <row r="95" spans="1:104" x14ac:dyDescent="0.2">
      <c r="A95" s="173">
        <v>78</v>
      </c>
      <c r="B95" s="174" t="s">
        <v>239</v>
      </c>
      <c r="C95" s="175" t="s">
        <v>240</v>
      </c>
      <c r="D95" s="176" t="s">
        <v>67</v>
      </c>
      <c r="E95" s="177">
        <v>3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78</v>
      </c>
      <c r="AZ95" s="139">
        <v>2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 x14ac:dyDescent="0.2">
      <c r="A96" s="173">
        <v>79</v>
      </c>
      <c r="B96" s="174" t="s">
        <v>241</v>
      </c>
      <c r="C96" s="175" t="s">
        <v>242</v>
      </c>
      <c r="D96" s="176" t="s">
        <v>67</v>
      </c>
      <c r="E96" s="177">
        <v>4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0</v>
      </c>
      <c r="AC96" s="139">
        <v>79</v>
      </c>
      <c r="AZ96" s="139">
        <v>2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0</v>
      </c>
    </row>
    <row r="97" spans="1:104" ht="22.5" x14ac:dyDescent="0.2">
      <c r="A97" s="173">
        <v>80</v>
      </c>
      <c r="B97" s="174" t="s">
        <v>243</v>
      </c>
      <c r="C97" s="175" t="s">
        <v>244</v>
      </c>
      <c r="D97" s="176" t="s">
        <v>67</v>
      </c>
      <c r="E97" s="177">
        <v>3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0</v>
      </c>
      <c r="AC97" s="139">
        <v>80</v>
      </c>
      <c r="AZ97" s="139">
        <v>2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0</v>
      </c>
    </row>
    <row r="98" spans="1:104" ht="22.5" x14ac:dyDescent="0.2">
      <c r="A98" s="173">
        <v>81</v>
      </c>
      <c r="B98" s="174" t="s">
        <v>245</v>
      </c>
      <c r="C98" s="175" t="s">
        <v>246</v>
      </c>
      <c r="D98" s="176" t="s">
        <v>67</v>
      </c>
      <c r="E98" s="177">
        <v>2</v>
      </c>
      <c r="F98" s="177">
        <v>0</v>
      </c>
      <c r="G98" s="178">
        <f>E98*F98</f>
        <v>0</v>
      </c>
      <c r="O98" s="172">
        <v>2</v>
      </c>
      <c r="AA98" s="139">
        <v>12</v>
      </c>
      <c r="AB98" s="139">
        <v>0</v>
      </c>
      <c r="AC98" s="139">
        <v>81</v>
      </c>
      <c r="AZ98" s="139">
        <v>2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Z98" s="139">
        <v>0</v>
      </c>
    </row>
    <row r="99" spans="1:104" x14ac:dyDescent="0.2">
      <c r="A99" s="173">
        <v>82</v>
      </c>
      <c r="B99" s="174" t="s">
        <v>247</v>
      </c>
      <c r="C99" s="175" t="s">
        <v>248</v>
      </c>
      <c r="D99" s="176" t="s">
        <v>91</v>
      </c>
      <c r="E99" s="177">
        <v>0.5</v>
      </c>
      <c r="F99" s="177">
        <v>0</v>
      </c>
      <c r="G99" s="178">
        <f>E99*F99</f>
        <v>0</v>
      </c>
      <c r="O99" s="172">
        <v>2</v>
      </c>
      <c r="AA99" s="139">
        <v>12</v>
      </c>
      <c r="AB99" s="139">
        <v>0</v>
      </c>
      <c r="AC99" s="139">
        <v>82</v>
      </c>
      <c r="AZ99" s="139">
        <v>2</v>
      </c>
      <c r="BA99" s="139">
        <f>IF(AZ99=1,G99,0)</f>
        <v>0</v>
      </c>
      <c r="BB99" s="139">
        <f>IF(AZ99=2,G99,0)</f>
        <v>0</v>
      </c>
      <c r="BC99" s="139">
        <f>IF(AZ99=3,G99,0)</f>
        <v>0</v>
      </c>
      <c r="BD99" s="139">
        <f>IF(AZ99=4,G99,0)</f>
        <v>0</v>
      </c>
      <c r="BE99" s="139">
        <f>IF(AZ99=5,G99,0)</f>
        <v>0</v>
      </c>
      <c r="CZ99" s="139">
        <v>0</v>
      </c>
    </row>
    <row r="100" spans="1:104" x14ac:dyDescent="0.2">
      <c r="A100" s="173">
        <v>83</v>
      </c>
      <c r="B100" s="174" t="s">
        <v>249</v>
      </c>
      <c r="C100" s="175" t="s">
        <v>250</v>
      </c>
      <c r="D100" s="176" t="s">
        <v>91</v>
      </c>
      <c r="E100" s="177">
        <v>0.5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83</v>
      </c>
      <c r="AZ100" s="139">
        <v>2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0</v>
      </c>
    </row>
    <row r="101" spans="1:104" x14ac:dyDescent="0.2">
      <c r="A101" s="184"/>
      <c r="B101" s="185" t="s">
        <v>68</v>
      </c>
      <c r="C101" s="186" t="str">
        <f>CONCATENATE(B66," ",C66)</f>
        <v>725 Zařizovací předměty</v>
      </c>
      <c r="D101" s="184"/>
      <c r="E101" s="187"/>
      <c r="F101" s="187"/>
      <c r="G101" s="188">
        <f>SUM(G66:G100)</f>
        <v>0</v>
      </c>
      <c r="O101" s="172">
        <v>4</v>
      </c>
      <c r="BA101" s="189">
        <f>SUM(BA66:BA100)</f>
        <v>0</v>
      </c>
      <c r="BB101" s="189">
        <f>SUM(BB66:BB100)</f>
        <v>0</v>
      </c>
      <c r="BC101" s="189">
        <f>SUM(BC66:BC100)</f>
        <v>0</v>
      </c>
      <c r="BD101" s="189">
        <f>SUM(BD66:BD100)</f>
        <v>0</v>
      </c>
      <c r="BE101" s="189">
        <f>SUM(BE66:BE100)</f>
        <v>0</v>
      </c>
    </row>
    <row r="102" spans="1:104" x14ac:dyDescent="0.2">
      <c r="A102" s="165" t="s">
        <v>65</v>
      </c>
      <c r="B102" s="166" t="s">
        <v>251</v>
      </c>
      <c r="C102" s="167" t="s">
        <v>252</v>
      </c>
      <c r="D102" s="168"/>
      <c r="E102" s="169"/>
      <c r="F102" s="169"/>
      <c r="G102" s="170"/>
      <c r="H102" s="171"/>
      <c r="I102" s="171"/>
      <c r="O102" s="172">
        <v>1</v>
      </c>
    </row>
    <row r="103" spans="1:104" ht="22.5" x14ac:dyDescent="0.2">
      <c r="A103" s="173">
        <v>84</v>
      </c>
      <c r="B103" s="174" t="s">
        <v>253</v>
      </c>
      <c r="C103" s="175" t="s">
        <v>254</v>
      </c>
      <c r="D103" s="176" t="s">
        <v>67</v>
      </c>
      <c r="E103" s="177">
        <v>3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84</v>
      </c>
      <c r="AZ103" s="139">
        <v>2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1.7999999999999999E-2</v>
      </c>
    </row>
    <row r="104" spans="1:104" ht="22.5" x14ac:dyDescent="0.2">
      <c r="A104" s="173">
        <v>85</v>
      </c>
      <c r="B104" s="174" t="s">
        <v>255</v>
      </c>
      <c r="C104" s="175" t="s">
        <v>256</v>
      </c>
      <c r="D104" s="176" t="s">
        <v>67</v>
      </c>
      <c r="E104" s="177">
        <v>2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0</v>
      </c>
      <c r="AC104" s="139">
        <v>85</v>
      </c>
      <c r="AZ104" s="139">
        <v>2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0</v>
      </c>
    </row>
    <row r="105" spans="1:104" x14ac:dyDescent="0.2">
      <c r="A105" s="173">
        <v>86</v>
      </c>
      <c r="B105" s="174" t="s">
        <v>257</v>
      </c>
      <c r="C105" s="175" t="s">
        <v>258</v>
      </c>
      <c r="D105" s="176" t="s">
        <v>67</v>
      </c>
      <c r="E105" s="177">
        <v>5</v>
      </c>
      <c r="F105" s="177">
        <v>0</v>
      </c>
      <c r="G105" s="178">
        <f>E105*F105</f>
        <v>0</v>
      </c>
      <c r="O105" s="172">
        <v>2</v>
      </c>
      <c r="AA105" s="139">
        <v>12</v>
      </c>
      <c r="AB105" s="139">
        <v>0</v>
      </c>
      <c r="AC105" s="139">
        <v>86</v>
      </c>
      <c r="AZ105" s="139">
        <v>2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Z105" s="139">
        <v>0</v>
      </c>
    </row>
    <row r="106" spans="1:104" x14ac:dyDescent="0.2">
      <c r="A106" s="173">
        <v>87</v>
      </c>
      <c r="B106" s="174" t="s">
        <v>259</v>
      </c>
      <c r="C106" s="175" t="s">
        <v>260</v>
      </c>
      <c r="D106" s="176" t="s">
        <v>67</v>
      </c>
      <c r="E106" s="177">
        <v>3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87</v>
      </c>
      <c r="AZ106" s="139">
        <v>2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0</v>
      </c>
    </row>
    <row r="107" spans="1:104" x14ac:dyDescent="0.2">
      <c r="A107" s="173">
        <v>88</v>
      </c>
      <c r="B107" s="174" t="s">
        <v>261</v>
      </c>
      <c r="C107" s="175" t="s">
        <v>262</v>
      </c>
      <c r="D107" s="176" t="s">
        <v>67</v>
      </c>
      <c r="E107" s="177">
        <v>1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88</v>
      </c>
      <c r="AZ107" s="139">
        <v>2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0</v>
      </c>
    </row>
    <row r="108" spans="1:104" x14ac:dyDescent="0.2">
      <c r="A108" s="173">
        <v>89</v>
      </c>
      <c r="B108" s="174" t="s">
        <v>263</v>
      </c>
      <c r="C108" s="175" t="s">
        <v>264</v>
      </c>
      <c r="D108" s="176" t="s">
        <v>67</v>
      </c>
      <c r="E108" s="177">
        <v>2</v>
      </c>
      <c r="F108" s="177">
        <v>0</v>
      </c>
      <c r="G108" s="178">
        <f>E108*F108</f>
        <v>0</v>
      </c>
      <c r="O108" s="172">
        <v>2</v>
      </c>
      <c r="AA108" s="139">
        <v>12</v>
      </c>
      <c r="AB108" s="139">
        <v>0</v>
      </c>
      <c r="AC108" s="139">
        <v>89</v>
      </c>
      <c r="AZ108" s="139">
        <v>2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Z108" s="139">
        <v>0</v>
      </c>
    </row>
    <row r="109" spans="1:104" x14ac:dyDescent="0.2">
      <c r="A109" s="184"/>
      <c r="B109" s="185" t="s">
        <v>68</v>
      </c>
      <c r="C109" s="186" t="str">
        <f>CONCATENATE(B102," ",C102)</f>
        <v>726 Instalační prefabrikáty</v>
      </c>
      <c r="D109" s="184"/>
      <c r="E109" s="187"/>
      <c r="F109" s="187"/>
      <c r="G109" s="188">
        <f>SUM(G102:G108)</f>
        <v>0</v>
      </c>
      <c r="O109" s="172">
        <v>4</v>
      </c>
      <c r="BA109" s="189">
        <f>SUM(BA102:BA108)</f>
        <v>0</v>
      </c>
      <c r="BB109" s="189">
        <f>SUM(BB102:BB108)</f>
        <v>0</v>
      </c>
      <c r="BC109" s="189">
        <f>SUM(BC102:BC108)</f>
        <v>0</v>
      </c>
      <c r="BD109" s="189">
        <f>SUM(BD102:BD108)</f>
        <v>0</v>
      </c>
      <c r="BE109" s="189">
        <f>SUM(BE102:BE108)</f>
        <v>0</v>
      </c>
    </row>
    <row r="110" spans="1:104" x14ac:dyDescent="0.2">
      <c r="A110" s="165" t="s">
        <v>65</v>
      </c>
      <c r="B110" s="166" t="s">
        <v>265</v>
      </c>
      <c r="C110" s="167" t="s">
        <v>266</v>
      </c>
      <c r="D110" s="168"/>
      <c r="E110" s="169"/>
      <c r="F110" s="169"/>
      <c r="G110" s="170"/>
      <c r="H110" s="171"/>
      <c r="I110" s="171"/>
      <c r="O110" s="172">
        <v>1</v>
      </c>
    </row>
    <row r="111" spans="1:104" x14ac:dyDescent="0.2">
      <c r="A111" s="173">
        <v>90</v>
      </c>
      <c r="B111" s="174" t="s">
        <v>267</v>
      </c>
      <c r="C111" s="175" t="s">
        <v>268</v>
      </c>
      <c r="D111" s="176" t="s">
        <v>67</v>
      </c>
      <c r="E111" s="177">
        <v>5</v>
      </c>
      <c r="F111" s="177">
        <v>0</v>
      </c>
      <c r="G111" s="178">
        <f>E111*F111</f>
        <v>0</v>
      </c>
      <c r="O111" s="172">
        <v>2</v>
      </c>
      <c r="AA111" s="139">
        <v>12</v>
      </c>
      <c r="AB111" s="139">
        <v>1</v>
      </c>
      <c r="AC111" s="139">
        <v>90</v>
      </c>
      <c r="AZ111" s="139">
        <v>1</v>
      </c>
      <c r="BA111" s="139">
        <f>IF(AZ111=1,G111,0)</f>
        <v>0</v>
      </c>
      <c r="BB111" s="139">
        <f>IF(AZ111=2,G111,0)</f>
        <v>0</v>
      </c>
      <c r="BC111" s="139">
        <f>IF(AZ111=3,G111,0)</f>
        <v>0</v>
      </c>
      <c r="BD111" s="139">
        <f>IF(AZ111=4,G111,0)</f>
        <v>0</v>
      </c>
      <c r="BE111" s="139">
        <f>IF(AZ111=5,G111,0)</f>
        <v>0</v>
      </c>
      <c r="CZ111" s="139">
        <v>0</v>
      </c>
    </row>
    <row r="112" spans="1:104" x14ac:dyDescent="0.2">
      <c r="A112" s="173">
        <v>91</v>
      </c>
      <c r="B112" s="174" t="s">
        <v>269</v>
      </c>
      <c r="C112" s="175" t="s">
        <v>270</v>
      </c>
      <c r="D112" s="176" t="s">
        <v>67</v>
      </c>
      <c r="E112" s="177">
        <v>5</v>
      </c>
      <c r="F112" s="177">
        <v>0</v>
      </c>
      <c r="G112" s="178">
        <f>E112*F112</f>
        <v>0</v>
      </c>
      <c r="O112" s="172">
        <v>2</v>
      </c>
      <c r="AA112" s="139">
        <v>12</v>
      </c>
      <c r="AB112" s="139">
        <v>1</v>
      </c>
      <c r="AC112" s="139">
        <v>91</v>
      </c>
      <c r="AZ112" s="139">
        <v>1</v>
      </c>
      <c r="BA112" s="139">
        <f>IF(AZ112=1,G112,0)</f>
        <v>0</v>
      </c>
      <c r="BB112" s="139">
        <f>IF(AZ112=2,G112,0)</f>
        <v>0</v>
      </c>
      <c r="BC112" s="139">
        <f>IF(AZ112=3,G112,0)</f>
        <v>0</v>
      </c>
      <c r="BD112" s="139">
        <f>IF(AZ112=4,G112,0)</f>
        <v>0</v>
      </c>
      <c r="BE112" s="139">
        <f>IF(AZ112=5,G112,0)</f>
        <v>0</v>
      </c>
      <c r="CZ112" s="139">
        <v>0</v>
      </c>
    </row>
    <row r="113" spans="1:104" x14ac:dyDescent="0.2">
      <c r="A113" s="173">
        <v>92</v>
      </c>
      <c r="B113" s="174" t="s">
        <v>271</v>
      </c>
      <c r="C113" s="175" t="s">
        <v>272</v>
      </c>
      <c r="D113" s="176" t="s">
        <v>67</v>
      </c>
      <c r="E113" s="177">
        <v>5</v>
      </c>
      <c r="F113" s="177">
        <v>0</v>
      </c>
      <c r="G113" s="178">
        <f>E113*F113</f>
        <v>0</v>
      </c>
      <c r="O113" s="172">
        <v>2</v>
      </c>
      <c r="AA113" s="139">
        <v>12</v>
      </c>
      <c r="AB113" s="139">
        <v>1</v>
      </c>
      <c r="AC113" s="139">
        <v>92</v>
      </c>
      <c r="AZ113" s="139">
        <v>1</v>
      </c>
      <c r="BA113" s="139">
        <f>IF(AZ113=1,G113,0)</f>
        <v>0</v>
      </c>
      <c r="BB113" s="139">
        <f>IF(AZ113=2,G113,0)</f>
        <v>0</v>
      </c>
      <c r="BC113" s="139">
        <f>IF(AZ113=3,G113,0)</f>
        <v>0</v>
      </c>
      <c r="BD113" s="139">
        <f>IF(AZ113=4,G113,0)</f>
        <v>0</v>
      </c>
      <c r="BE113" s="139">
        <f>IF(AZ113=5,G113,0)</f>
        <v>0</v>
      </c>
      <c r="CZ113" s="139">
        <v>0</v>
      </c>
    </row>
    <row r="114" spans="1:104" x14ac:dyDescent="0.2">
      <c r="A114" s="184"/>
      <c r="B114" s="185" t="s">
        <v>68</v>
      </c>
      <c r="C114" s="186" t="str">
        <f>CONCATENATE(B110," ",C110)</f>
        <v>725-D Zařizovací předměty - doplňky</v>
      </c>
      <c r="D114" s="184"/>
      <c r="E114" s="187"/>
      <c r="F114" s="187"/>
      <c r="G114" s="188">
        <f>SUM(G110:G113)</f>
        <v>0</v>
      </c>
      <c r="O114" s="172">
        <v>4</v>
      </c>
      <c r="BA114" s="189">
        <f>SUM(BA110:BA113)</f>
        <v>0</v>
      </c>
      <c r="BB114" s="189">
        <f>SUM(BB110:BB113)</f>
        <v>0</v>
      </c>
      <c r="BC114" s="189">
        <f>SUM(BC110:BC113)</f>
        <v>0</v>
      </c>
      <c r="BD114" s="189">
        <f>SUM(BD110:BD113)</f>
        <v>0</v>
      </c>
      <c r="BE114" s="189">
        <f>SUM(BE110:BE113)</f>
        <v>0</v>
      </c>
    </row>
    <row r="115" spans="1:104" x14ac:dyDescent="0.2">
      <c r="A115" s="165" t="s">
        <v>65</v>
      </c>
      <c r="B115" s="166" t="s">
        <v>273</v>
      </c>
      <c r="C115" s="167" t="s">
        <v>274</v>
      </c>
      <c r="D115" s="168"/>
      <c r="E115" s="169"/>
      <c r="F115" s="169"/>
      <c r="G115" s="170"/>
      <c r="H115" s="171"/>
      <c r="I115" s="171"/>
      <c r="O115" s="172">
        <v>1</v>
      </c>
    </row>
    <row r="116" spans="1:104" ht="22.5" x14ac:dyDescent="0.2">
      <c r="A116" s="173">
        <v>93</v>
      </c>
      <c r="B116" s="174" t="s">
        <v>275</v>
      </c>
      <c r="C116" s="175" t="s">
        <v>276</v>
      </c>
      <c r="D116" s="176" t="s">
        <v>67</v>
      </c>
      <c r="E116" s="177">
        <v>1</v>
      </c>
      <c r="F116" s="177">
        <v>0</v>
      </c>
      <c r="G116" s="178">
        <f>E116*F116</f>
        <v>0</v>
      </c>
      <c r="O116" s="172">
        <v>2</v>
      </c>
      <c r="AA116" s="139">
        <v>12</v>
      </c>
      <c r="AB116" s="139">
        <v>0</v>
      </c>
      <c r="AC116" s="139">
        <v>93</v>
      </c>
      <c r="AZ116" s="139">
        <v>1</v>
      </c>
      <c r="BA116" s="139">
        <f>IF(AZ116=1,G116,0)</f>
        <v>0</v>
      </c>
      <c r="BB116" s="139">
        <f>IF(AZ116=2,G116,0)</f>
        <v>0</v>
      </c>
      <c r="BC116" s="139">
        <f>IF(AZ116=3,G116,0)</f>
        <v>0</v>
      </c>
      <c r="BD116" s="139">
        <f>IF(AZ116=4,G116,0)</f>
        <v>0</v>
      </c>
      <c r="BE116" s="139">
        <f>IF(AZ116=5,G116,0)</f>
        <v>0</v>
      </c>
      <c r="CZ116" s="139">
        <v>0</v>
      </c>
    </row>
    <row r="117" spans="1:104" x14ac:dyDescent="0.2">
      <c r="A117" s="184"/>
      <c r="B117" s="185" t="s">
        <v>68</v>
      </c>
      <c r="C117" s="186" t="str">
        <f>CONCATENATE(B115," ",C115)</f>
        <v>998 Demontáže</v>
      </c>
      <c r="D117" s="184"/>
      <c r="E117" s="187"/>
      <c r="F117" s="187"/>
      <c r="G117" s="188">
        <f>SUM(G115:G116)</f>
        <v>0</v>
      </c>
      <c r="O117" s="172">
        <v>4</v>
      </c>
      <c r="BA117" s="189">
        <f>SUM(BA115:BA116)</f>
        <v>0</v>
      </c>
      <c r="BB117" s="189">
        <f>SUM(BB115:BB116)</f>
        <v>0</v>
      </c>
      <c r="BC117" s="189">
        <f>SUM(BC115:BC116)</f>
        <v>0</v>
      </c>
      <c r="BD117" s="189">
        <f>SUM(BD115:BD116)</f>
        <v>0</v>
      </c>
      <c r="BE117" s="189">
        <f>SUM(BE115:BE116)</f>
        <v>0</v>
      </c>
    </row>
    <row r="118" spans="1:104" x14ac:dyDescent="0.2">
      <c r="A118" s="165" t="s">
        <v>65</v>
      </c>
      <c r="B118" s="166" t="s">
        <v>277</v>
      </c>
      <c r="C118" s="167" t="s">
        <v>278</v>
      </c>
      <c r="D118" s="168"/>
      <c r="E118" s="169"/>
      <c r="F118" s="169"/>
      <c r="G118" s="170"/>
      <c r="H118" s="171"/>
      <c r="I118" s="171"/>
      <c r="O118" s="172">
        <v>1</v>
      </c>
    </row>
    <row r="119" spans="1:104" ht="22.5" x14ac:dyDescent="0.2">
      <c r="A119" s="173">
        <v>94</v>
      </c>
      <c r="B119" s="174" t="s">
        <v>279</v>
      </c>
      <c r="C119" s="175" t="s">
        <v>280</v>
      </c>
      <c r="D119" s="176" t="s">
        <v>67</v>
      </c>
      <c r="E119" s="177">
        <v>18</v>
      </c>
      <c r="F119" s="177">
        <v>0</v>
      </c>
      <c r="G119" s="178">
        <f>E119*F119</f>
        <v>0</v>
      </c>
      <c r="O119" s="172">
        <v>2</v>
      </c>
      <c r="AA119" s="139">
        <v>12</v>
      </c>
      <c r="AB119" s="139">
        <v>0</v>
      </c>
      <c r="AC119" s="139">
        <v>94</v>
      </c>
      <c r="AZ119" s="139">
        <v>1</v>
      </c>
      <c r="BA119" s="139">
        <f>IF(AZ119=1,G119,0)</f>
        <v>0</v>
      </c>
      <c r="BB119" s="139">
        <f>IF(AZ119=2,G119,0)</f>
        <v>0</v>
      </c>
      <c r="BC119" s="139">
        <f>IF(AZ119=3,G119,0)</f>
        <v>0</v>
      </c>
      <c r="BD119" s="139">
        <f>IF(AZ119=4,G119,0)</f>
        <v>0</v>
      </c>
      <c r="BE119" s="139">
        <f>IF(AZ119=5,G119,0)</f>
        <v>0</v>
      </c>
      <c r="CZ119" s="139">
        <v>0</v>
      </c>
    </row>
    <row r="120" spans="1:104" x14ac:dyDescent="0.2">
      <c r="A120" s="184"/>
      <c r="B120" s="185" t="s">
        <v>68</v>
      </c>
      <c r="C120" s="186" t="str">
        <f>CONCATENATE(B118," ",C118)</f>
        <v>999 Požární utěsnění</v>
      </c>
      <c r="D120" s="184"/>
      <c r="E120" s="187"/>
      <c r="F120" s="187"/>
      <c r="G120" s="188">
        <f>SUM(G118:G119)</f>
        <v>0</v>
      </c>
      <c r="O120" s="172">
        <v>4</v>
      </c>
      <c r="BA120" s="189">
        <f>SUM(BA118:BA119)</f>
        <v>0</v>
      </c>
      <c r="BB120" s="189">
        <f>SUM(BB118:BB119)</f>
        <v>0</v>
      </c>
      <c r="BC120" s="189">
        <f>SUM(BC118:BC119)</f>
        <v>0</v>
      </c>
      <c r="BD120" s="189">
        <f>SUM(BD118:BD119)</f>
        <v>0</v>
      </c>
      <c r="BE120" s="189">
        <f>SUM(BE118:BE119)</f>
        <v>0</v>
      </c>
    </row>
    <row r="121" spans="1:104" x14ac:dyDescent="0.2">
      <c r="A121" s="140"/>
      <c r="B121" s="140"/>
      <c r="C121" s="140"/>
      <c r="D121" s="140"/>
      <c r="E121" s="140"/>
      <c r="F121" s="140"/>
      <c r="G121" s="140"/>
    </row>
    <row r="122" spans="1:104" x14ac:dyDescent="0.2">
      <c r="E122" s="139"/>
    </row>
    <row r="123" spans="1:104" x14ac:dyDescent="0.2">
      <c r="E123" s="139"/>
    </row>
    <row r="124" spans="1:104" x14ac:dyDescent="0.2">
      <c r="E124" s="139"/>
    </row>
    <row r="125" spans="1:104" x14ac:dyDescent="0.2">
      <c r="E125" s="139"/>
    </row>
    <row r="126" spans="1:104" x14ac:dyDescent="0.2">
      <c r="E126" s="139"/>
    </row>
    <row r="127" spans="1:104" x14ac:dyDescent="0.2">
      <c r="E127" s="139"/>
    </row>
    <row r="128" spans="1:104" x14ac:dyDescent="0.2">
      <c r="E128" s="139"/>
    </row>
    <row r="129" spans="1:7" x14ac:dyDescent="0.2">
      <c r="E129" s="139"/>
    </row>
    <row r="130" spans="1:7" x14ac:dyDescent="0.2">
      <c r="E130" s="139"/>
    </row>
    <row r="131" spans="1:7" x14ac:dyDescent="0.2">
      <c r="E131" s="139"/>
    </row>
    <row r="132" spans="1:7" x14ac:dyDescent="0.2">
      <c r="E132" s="139"/>
    </row>
    <row r="133" spans="1:7" x14ac:dyDescent="0.2">
      <c r="E133" s="139"/>
    </row>
    <row r="134" spans="1:7" x14ac:dyDescent="0.2">
      <c r="E134" s="139"/>
    </row>
    <row r="135" spans="1:7" x14ac:dyDescent="0.2">
      <c r="E135" s="139"/>
    </row>
    <row r="136" spans="1:7" x14ac:dyDescent="0.2">
      <c r="E136" s="139"/>
    </row>
    <row r="137" spans="1:7" x14ac:dyDescent="0.2">
      <c r="E137" s="139"/>
    </row>
    <row r="138" spans="1:7" x14ac:dyDescent="0.2">
      <c r="E138" s="139"/>
    </row>
    <row r="139" spans="1:7" x14ac:dyDescent="0.2">
      <c r="E139" s="139"/>
    </row>
    <row r="140" spans="1:7" x14ac:dyDescent="0.2">
      <c r="E140" s="139"/>
    </row>
    <row r="141" spans="1:7" x14ac:dyDescent="0.2">
      <c r="E141" s="139"/>
    </row>
    <row r="142" spans="1:7" x14ac:dyDescent="0.2">
      <c r="E142" s="139"/>
    </row>
    <row r="143" spans="1:7" x14ac:dyDescent="0.2">
      <c r="E143" s="139"/>
    </row>
    <row r="144" spans="1:7" x14ac:dyDescent="0.2">
      <c r="A144" s="190"/>
      <c r="B144" s="190"/>
      <c r="C144" s="190"/>
      <c r="D144" s="190"/>
      <c r="E144" s="190"/>
      <c r="F144" s="190"/>
      <c r="G144" s="190"/>
    </row>
    <row r="145" spans="1:7" x14ac:dyDescent="0.2">
      <c r="A145" s="190"/>
      <c r="B145" s="190"/>
      <c r="C145" s="190"/>
      <c r="D145" s="190"/>
      <c r="E145" s="190"/>
      <c r="F145" s="190"/>
      <c r="G145" s="190"/>
    </row>
    <row r="146" spans="1:7" x14ac:dyDescent="0.2">
      <c r="A146" s="190"/>
      <c r="B146" s="190"/>
      <c r="C146" s="190"/>
      <c r="D146" s="190"/>
      <c r="E146" s="190"/>
      <c r="F146" s="190"/>
      <c r="G146" s="190"/>
    </row>
    <row r="147" spans="1:7" x14ac:dyDescent="0.2">
      <c r="A147" s="190"/>
      <c r="B147" s="190"/>
      <c r="C147" s="190"/>
      <c r="D147" s="190"/>
      <c r="E147" s="190"/>
      <c r="F147" s="190"/>
      <c r="G147" s="190"/>
    </row>
    <row r="148" spans="1:7" x14ac:dyDescent="0.2">
      <c r="E148" s="139"/>
    </row>
    <row r="149" spans="1:7" x14ac:dyDescent="0.2">
      <c r="E149" s="139"/>
    </row>
    <row r="150" spans="1:7" x14ac:dyDescent="0.2">
      <c r="E150" s="139"/>
    </row>
    <row r="151" spans="1:7" x14ac:dyDescent="0.2">
      <c r="E151" s="139"/>
    </row>
    <row r="152" spans="1:7" x14ac:dyDescent="0.2">
      <c r="E152" s="139"/>
    </row>
    <row r="153" spans="1:7" x14ac:dyDescent="0.2">
      <c r="E153" s="139"/>
    </row>
    <row r="154" spans="1:7" x14ac:dyDescent="0.2">
      <c r="E154" s="139"/>
    </row>
    <row r="155" spans="1:7" x14ac:dyDescent="0.2">
      <c r="E155" s="139"/>
    </row>
    <row r="156" spans="1:7" x14ac:dyDescent="0.2">
      <c r="E156" s="139"/>
    </row>
    <row r="157" spans="1:7" x14ac:dyDescent="0.2">
      <c r="E157" s="139"/>
    </row>
    <row r="158" spans="1:7" x14ac:dyDescent="0.2">
      <c r="E158" s="139"/>
    </row>
    <row r="159" spans="1:7" x14ac:dyDescent="0.2">
      <c r="E159" s="139"/>
    </row>
    <row r="160" spans="1:7" x14ac:dyDescent="0.2">
      <c r="E160" s="139"/>
    </row>
    <row r="161" spans="5:5" x14ac:dyDescent="0.2">
      <c r="E161" s="139"/>
    </row>
    <row r="162" spans="5:5" x14ac:dyDescent="0.2">
      <c r="E162" s="139"/>
    </row>
    <row r="163" spans="5:5" x14ac:dyDescent="0.2">
      <c r="E163" s="139"/>
    </row>
    <row r="164" spans="5:5" x14ac:dyDescent="0.2">
      <c r="E164" s="139"/>
    </row>
    <row r="165" spans="5:5" x14ac:dyDescent="0.2">
      <c r="E165" s="139"/>
    </row>
    <row r="166" spans="5:5" x14ac:dyDescent="0.2">
      <c r="E166" s="139"/>
    </row>
    <row r="167" spans="5:5" x14ac:dyDescent="0.2">
      <c r="E167" s="139"/>
    </row>
    <row r="168" spans="5:5" x14ac:dyDescent="0.2">
      <c r="E168" s="139"/>
    </row>
    <row r="169" spans="5:5" x14ac:dyDescent="0.2">
      <c r="E169" s="139"/>
    </row>
    <row r="170" spans="5:5" x14ac:dyDescent="0.2">
      <c r="E170" s="139"/>
    </row>
    <row r="171" spans="5:5" x14ac:dyDescent="0.2">
      <c r="E171" s="139"/>
    </row>
    <row r="172" spans="5:5" x14ac:dyDescent="0.2">
      <c r="E172" s="139"/>
    </row>
    <row r="173" spans="5:5" x14ac:dyDescent="0.2">
      <c r="E173" s="139"/>
    </row>
    <row r="174" spans="5:5" x14ac:dyDescent="0.2">
      <c r="E174" s="139"/>
    </row>
    <row r="175" spans="5:5" x14ac:dyDescent="0.2">
      <c r="E175" s="139"/>
    </row>
    <row r="176" spans="5:5" x14ac:dyDescent="0.2">
      <c r="E176" s="139"/>
    </row>
    <row r="177" spans="1:7" x14ac:dyDescent="0.2">
      <c r="E177" s="139"/>
    </row>
    <row r="178" spans="1:7" x14ac:dyDescent="0.2">
      <c r="E178" s="139"/>
    </row>
    <row r="179" spans="1:7" x14ac:dyDescent="0.2">
      <c r="A179" s="191"/>
      <c r="B179" s="191"/>
    </row>
    <row r="180" spans="1:7" x14ac:dyDescent="0.2">
      <c r="A180" s="190"/>
      <c r="B180" s="190"/>
      <c r="C180" s="193"/>
      <c r="D180" s="193"/>
      <c r="E180" s="194"/>
      <c r="F180" s="193"/>
      <c r="G180" s="195"/>
    </row>
    <row r="181" spans="1:7" x14ac:dyDescent="0.2">
      <c r="A181" s="196"/>
      <c r="B181" s="196"/>
      <c r="C181" s="190"/>
      <c r="D181" s="190"/>
      <c r="E181" s="197"/>
      <c r="F181" s="190"/>
      <c r="G181" s="190"/>
    </row>
    <row r="182" spans="1:7" x14ac:dyDescent="0.2">
      <c r="A182" s="190"/>
      <c r="B182" s="190"/>
      <c r="C182" s="190"/>
      <c r="D182" s="190"/>
      <c r="E182" s="197"/>
      <c r="F182" s="190"/>
      <c r="G182" s="190"/>
    </row>
    <row r="183" spans="1:7" x14ac:dyDescent="0.2">
      <c r="A183" s="190"/>
      <c r="B183" s="190"/>
      <c r="C183" s="190"/>
      <c r="D183" s="190"/>
      <c r="E183" s="197"/>
      <c r="F183" s="190"/>
      <c r="G183" s="190"/>
    </row>
    <row r="184" spans="1:7" x14ac:dyDescent="0.2">
      <c r="A184" s="190"/>
      <c r="B184" s="190"/>
      <c r="C184" s="190"/>
      <c r="D184" s="190"/>
      <c r="E184" s="197"/>
      <c r="F184" s="190"/>
      <c r="G184" s="190"/>
    </row>
    <row r="185" spans="1:7" x14ac:dyDescent="0.2">
      <c r="A185" s="190"/>
      <c r="B185" s="190"/>
      <c r="C185" s="190"/>
      <c r="D185" s="190"/>
      <c r="E185" s="197"/>
      <c r="F185" s="190"/>
      <c r="G185" s="190"/>
    </row>
    <row r="186" spans="1:7" x14ac:dyDescent="0.2">
      <c r="A186" s="190"/>
      <c r="B186" s="190"/>
      <c r="C186" s="190"/>
      <c r="D186" s="190"/>
      <c r="E186" s="197"/>
      <c r="F186" s="190"/>
      <c r="G186" s="190"/>
    </row>
    <row r="187" spans="1:7" x14ac:dyDescent="0.2">
      <c r="A187" s="190"/>
      <c r="B187" s="190"/>
      <c r="C187" s="190"/>
      <c r="D187" s="190"/>
      <c r="E187" s="197"/>
      <c r="F187" s="190"/>
      <c r="G187" s="190"/>
    </row>
    <row r="188" spans="1:7" x14ac:dyDescent="0.2">
      <c r="A188" s="190"/>
      <c r="B188" s="190"/>
      <c r="C188" s="190"/>
      <c r="D188" s="190"/>
      <c r="E188" s="197"/>
      <c r="F188" s="190"/>
      <c r="G188" s="190"/>
    </row>
    <row r="189" spans="1:7" x14ac:dyDescent="0.2">
      <c r="A189" s="190"/>
      <c r="B189" s="190"/>
      <c r="C189" s="190"/>
      <c r="D189" s="190"/>
      <c r="E189" s="197"/>
      <c r="F189" s="190"/>
      <c r="G189" s="190"/>
    </row>
    <row r="190" spans="1:7" x14ac:dyDescent="0.2">
      <c r="A190" s="190"/>
      <c r="B190" s="190"/>
      <c r="C190" s="190"/>
      <c r="D190" s="190"/>
      <c r="E190" s="197"/>
      <c r="F190" s="190"/>
      <c r="G190" s="190"/>
    </row>
    <row r="191" spans="1:7" x14ac:dyDescent="0.2">
      <c r="A191" s="190"/>
      <c r="B191" s="190"/>
      <c r="C191" s="190"/>
      <c r="D191" s="190"/>
      <c r="E191" s="197"/>
      <c r="F191" s="190"/>
      <c r="G191" s="190"/>
    </row>
    <row r="192" spans="1:7" x14ac:dyDescent="0.2">
      <c r="A192" s="190"/>
      <c r="B192" s="190"/>
      <c r="C192" s="190"/>
      <c r="D192" s="190"/>
      <c r="E192" s="197"/>
      <c r="F192" s="190"/>
      <c r="G192" s="190"/>
    </row>
    <row r="193" spans="1:7" x14ac:dyDescent="0.2">
      <c r="A193" s="190"/>
      <c r="B193" s="190"/>
      <c r="C193" s="190"/>
      <c r="D193" s="190"/>
      <c r="E193" s="197"/>
      <c r="F193" s="190"/>
      <c r="G193" s="190"/>
    </row>
  </sheetData>
  <mergeCells count="6">
    <mergeCell ref="C53:G53"/>
    <mergeCell ref="C27:G27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2021-12-13T11:42:45Z</dcterms:created>
  <dcterms:modified xsi:type="dcterms:W3CDTF">2021-12-13T11:54:03Z</dcterms:modified>
</cp:coreProperties>
</file>